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stadísticas" sheetId="1" r:id="rId1"/>
    <sheet name="Gráfica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E14" i="1" l="1"/>
  <c r="E13" i="1"/>
  <c r="M67" i="1" l="1"/>
  <c r="J67" i="1"/>
  <c r="G67" i="1"/>
  <c r="M66" i="1"/>
  <c r="J66" i="1"/>
  <c r="G66" i="1"/>
  <c r="M65" i="1"/>
  <c r="J65" i="1"/>
  <c r="G65" i="1"/>
  <c r="M64" i="1"/>
  <c r="J64" i="1"/>
  <c r="G64" i="1"/>
  <c r="M63" i="1"/>
  <c r="J63" i="1"/>
  <c r="G63" i="1"/>
  <c r="M61" i="1"/>
  <c r="J61" i="1"/>
  <c r="G61" i="1"/>
  <c r="M60" i="1"/>
  <c r="J60" i="1"/>
  <c r="G60" i="1"/>
  <c r="M58" i="1"/>
  <c r="J58" i="1"/>
  <c r="G58" i="1"/>
  <c r="M57" i="1"/>
  <c r="J57" i="1"/>
  <c r="G57" i="1"/>
  <c r="M55" i="1"/>
  <c r="J55" i="1"/>
  <c r="G55" i="1"/>
  <c r="M54" i="1"/>
  <c r="J54" i="1"/>
  <c r="G54" i="1"/>
  <c r="M53" i="1"/>
  <c r="J53" i="1"/>
  <c r="G53" i="1"/>
  <c r="M51" i="1"/>
  <c r="J51" i="1"/>
  <c r="G51" i="1"/>
  <c r="M50" i="1"/>
  <c r="J50" i="1"/>
  <c r="G50" i="1"/>
  <c r="M49" i="1"/>
  <c r="J49" i="1"/>
  <c r="G49" i="1"/>
  <c r="M48" i="1"/>
  <c r="J48" i="1"/>
  <c r="G48" i="1"/>
  <c r="M47" i="1"/>
  <c r="J47" i="1"/>
  <c r="G47" i="1"/>
  <c r="M46" i="1"/>
  <c r="J46" i="1"/>
  <c r="G46" i="1"/>
  <c r="M45" i="1"/>
  <c r="J45" i="1"/>
  <c r="G45" i="1"/>
  <c r="M44" i="1"/>
  <c r="J44" i="1"/>
  <c r="G44" i="1"/>
  <c r="M43" i="1"/>
  <c r="J43" i="1"/>
  <c r="G43" i="1"/>
  <c r="M42" i="1"/>
  <c r="J42" i="1"/>
  <c r="G42" i="1"/>
  <c r="M41" i="1"/>
  <c r="J41" i="1"/>
  <c r="G41" i="1"/>
  <c r="M40" i="1"/>
  <c r="J40" i="1"/>
  <c r="G40" i="1"/>
  <c r="M39" i="1"/>
  <c r="J39" i="1"/>
  <c r="G39" i="1"/>
  <c r="M38" i="1"/>
  <c r="J38" i="1"/>
  <c r="G38" i="1"/>
  <c r="M37" i="1"/>
  <c r="J37" i="1"/>
  <c r="G37" i="1"/>
  <c r="M36" i="1"/>
  <c r="J36" i="1"/>
  <c r="G36" i="1"/>
  <c r="M35" i="1"/>
  <c r="J35" i="1"/>
  <c r="G35" i="1"/>
  <c r="M34" i="1"/>
  <c r="J34" i="1"/>
  <c r="G34" i="1"/>
  <c r="M33" i="1"/>
  <c r="J33" i="1"/>
  <c r="G33" i="1"/>
  <c r="K25" i="1"/>
  <c r="I25" i="1"/>
  <c r="G25" i="1"/>
  <c r="E25" i="1"/>
  <c r="K24" i="1"/>
  <c r="I24" i="1"/>
  <c r="G24" i="1"/>
  <c r="E24" i="1"/>
  <c r="K20" i="1"/>
  <c r="I20" i="1"/>
  <c r="G20" i="1"/>
  <c r="E20" i="1"/>
  <c r="I19" i="1"/>
  <c r="G19" i="1"/>
  <c r="E19" i="1"/>
  <c r="E9" i="1"/>
</calcChain>
</file>

<file path=xl/sharedStrings.xml><?xml version="1.0" encoding="utf-8"?>
<sst xmlns="http://schemas.openxmlformats.org/spreadsheetml/2006/main" count="83" uniqueCount="60">
  <si>
    <t>Presentados totales</t>
  </si>
  <si>
    <t>%</t>
  </si>
  <si>
    <t>Presentados por email</t>
  </si>
  <si>
    <t>Autores presentados</t>
  </si>
  <si>
    <t>Países</t>
  </si>
  <si>
    <t>Por sexo</t>
  </si>
  <si>
    <t>Hombres</t>
  </si>
  <si>
    <t>Mujeres</t>
  </si>
  <si>
    <t>Crecimiento</t>
  </si>
  <si>
    <t>País</t>
  </si>
  <si>
    <t>Originales</t>
  </si>
  <si>
    <t>España</t>
  </si>
  <si>
    <t>Argentina</t>
  </si>
  <si>
    <t>Colombia</t>
  </si>
  <si>
    <t>México</t>
  </si>
  <si>
    <t>Cuba</t>
  </si>
  <si>
    <t>Estados Unidos</t>
  </si>
  <si>
    <t>Perú</t>
  </si>
  <si>
    <t>Chile</t>
  </si>
  <si>
    <t>Venezuela</t>
  </si>
  <si>
    <t>Alemania</t>
  </si>
  <si>
    <t>Uruguay</t>
  </si>
  <si>
    <t>Ecuador</t>
  </si>
  <si>
    <t>Francia</t>
  </si>
  <si>
    <t>Costa Rica</t>
  </si>
  <si>
    <t>Guatemala</t>
  </si>
  <si>
    <t>Panamá</t>
  </si>
  <si>
    <t>El Salvador</t>
  </si>
  <si>
    <t>Reino Unido</t>
  </si>
  <si>
    <t>Italia</t>
  </si>
  <si>
    <t>Paraguay</t>
  </si>
  <si>
    <t>República Dominicana</t>
  </si>
  <si>
    <t>Bolivia</t>
  </si>
  <si>
    <t>Nicaragua</t>
  </si>
  <si>
    <t>Bélgica</t>
  </si>
  <si>
    <t>Brasil</t>
  </si>
  <si>
    <t>Canadá</t>
  </si>
  <si>
    <t>Honduras</t>
  </si>
  <si>
    <t>Austria</t>
  </si>
  <si>
    <t>Suecia</t>
  </si>
  <si>
    <t>Luxemburgo</t>
  </si>
  <si>
    <t>Portugal</t>
  </si>
  <si>
    <t>Israel</t>
  </si>
  <si>
    <t>Tailandia</t>
  </si>
  <si>
    <t>Filandia</t>
  </si>
  <si>
    <t>Irlanda</t>
  </si>
  <si>
    <t>Total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</si>
  <si>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</si>
  <si>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</si>
  <si>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</si>
  <si>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</si>
  <si>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</si>
  <si>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</si>
  <si>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</si>
  <si>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</si>
  <si>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</si>
  <si>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</si>
  <si>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</si>
  <si>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</si>
  <si>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IV Premio Internacional de Narrativa Breve Ribera del Duero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</si>
</sst>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3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7999816888943144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/>
    <xf numFmtId="0" fontId="0" fillId="0" borderId="7" xfId="0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5" fillId="0" borderId="11" xfId="0" applyFont="1" applyBorder="1"/>
    <xf numFmtId="0" fontId="6" fillId="2" borderId="4" xfId="0" applyFont="1" applyFill="1" applyBorder="1"/>
    <xf numFmtId="0" fontId="8" fillId="2" borderId="0" xfId="0" applyFont="1" applyFill="1" applyBorder="1" applyAlignment="1">
      <alignment horizontal="center"/>
    </xf>
    <xf numFmtId="0" fontId="9" fillId="4" borderId="0" xfId="0" applyFont="1" applyFill="1"/>
    <xf numFmtId="0" fontId="10" fillId="2" borderId="0" xfId="0" applyFont="1" applyFill="1" applyBorder="1"/>
    <xf numFmtId="0" fontId="8" fillId="2" borderId="5" xfId="0" applyFont="1" applyFill="1" applyBorder="1" applyAlignment="1">
      <alignment horizontal="center"/>
    </xf>
    <xf numFmtId="10" fontId="11" fillId="0" borderId="9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1" fillId="0" borderId="0" xfId="0" applyNumberFormat="1" applyFont="1" applyBorder="1"/>
    <xf numFmtId="0" fontId="0" fillId="0" borderId="5" xfId="0" applyBorder="1"/>
    <xf numFmtId="0" fontId="6" fillId="2" borderId="6" xfId="0" applyFont="1" applyFill="1" applyBorder="1"/>
    <xf numFmtId="0" fontId="6" fillId="2" borderId="0" xfId="0" applyFont="1" applyFill="1" applyBorder="1"/>
    <xf numFmtId="0" fontId="12" fillId="0" borderId="0" xfId="0" applyFont="1" applyBorder="1"/>
    <xf numFmtId="0" fontId="2" fillId="0" borderId="0" xfId="1" applyBorder="1" applyAlignment="1">
      <alignment horizontal="right"/>
    </xf>
    <xf numFmtId="0" fontId="2" fillId="0" borderId="9" xfId="1" applyNumberFormat="1" applyBorder="1" applyAlignment="1">
      <alignment horizontal="right"/>
    </xf>
    <xf numFmtId="0" fontId="2" fillId="0" borderId="13" xfId="1" applyNumberFormat="1" applyBorder="1" applyAlignment="1">
      <alignment horizontal="right"/>
    </xf>
    <xf numFmtId="0" fontId="2" fillId="0" borderId="7" xfId="1" applyBorder="1" applyAlignment="1">
      <alignment horizontal="right"/>
    </xf>
    <xf numFmtId="0" fontId="3" fillId="4" borderId="10" xfId="1" applyFont="1" applyFill="1" applyBorder="1" applyAlignment="1">
      <alignment horizontal="right"/>
    </xf>
    <xf numFmtId="0" fontId="3" fillId="4" borderId="11" xfId="1" applyFont="1" applyFill="1" applyBorder="1" applyAlignment="1">
      <alignment horizontal="right"/>
    </xf>
    <xf numFmtId="0" fontId="3" fillId="4" borderId="12" xfId="1" applyFont="1" applyFill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3" fillId="0" borderId="7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10" fontId="11" fillId="0" borderId="14" xfId="0" applyNumberFormat="1" applyFont="1" applyBorder="1"/>
    <xf numFmtId="0" fontId="1" fillId="0" borderId="15" xfId="0" applyFont="1" applyBorder="1" applyAlignment="1">
      <alignment horizontal="left"/>
    </xf>
    <xf numFmtId="10" fontId="11" fillId="0" borderId="15" xfId="0" applyNumberFormat="1" applyFont="1" applyBorder="1"/>
    <xf numFmtId="10" fontId="11" fillId="0" borderId="16" xfId="0" applyNumberFormat="1" applyFont="1" applyBorder="1"/>
    <xf numFmtId="0" fontId="0" fillId="0" borderId="14" xfId="0" applyFont="1" applyBorder="1" applyAlignment="1">
      <alignment horizontal="left"/>
    </xf>
    <xf numFmtId="0" fontId="0" fillId="0" borderId="11" xfId="0" applyNumberFormat="1" applyFont="1" applyBorder="1"/>
    <xf numFmtId="0" fontId="0" fillId="0" borderId="11" xfId="0" applyFont="1" applyBorder="1"/>
    <xf numFmtId="0" fontId="0" fillId="0" borderId="9" xfId="0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Font="1" applyBorder="1"/>
    <xf numFmtId="0" fontId="14" fillId="0" borderId="0" xfId="0" applyFont="1" applyBorder="1"/>
    <xf numFmtId="0" fontId="0" fillId="0" borderId="0" xfId="0" applyNumberFormat="1" applyFont="1" applyFill="1" applyBorder="1"/>
    <xf numFmtId="2" fontId="15" fillId="0" borderId="11" xfId="0" applyNumberFormat="1" applyFont="1" applyBorder="1"/>
    <xf numFmtId="2" fontId="15" fillId="0" borderId="0" xfId="0" applyNumberFormat="1" applyFont="1" applyBorder="1"/>
    <xf numFmtId="2" fontId="15" fillId="0" borderId="5" xfId="0" applyNumberFormat="1" applyFont="1" applyBorder="1"/>
    <xf numFmtId="0" fontId="4" fillId="4" borderId="1" xfId="0" applyFont="1" applyFill="1" applyBorder="1"/>
    <xf numFmtId="0" fontId="4" fillId="4" borderId="2" xfId="0" applyFont="1" applyFill="1" applyBorder="1"/>
    <xf numFmtId="0" fontId="16" fillId="4" borderId="2" xfId="0" applyFont="1" applyFill="1" applyBorder="1"/>
    <xf numFmtId="0" fontId="4" fillId="4" borderId="3" xfId="0" applyFont="1" applyFill="1" applyBorder="1"/>
    <xf numFmtId="2" fontId="13" fillId="0" borderId="0" xfId="1" applyNumberFormat="1" applyFont="1" applyBorder="1" applyAlignment="1">
      <alignment horizontal="right"/>
    </xf>
    <xf numFmtId="2" fontId="13" fillId="0" borderId="7" xfId="1" applyNumberFormat="1" applyFont="1" applyBorder="1" applyAlignment="1">
      <alignment horizontal="right"/>
    </xf>
    <xf numFmtId="2" fontId="13" fillId="0" borderId="5" xfId="1" applyNumberFormat="1" applyFont="1" applyBorder="1" applyAlignment="1">
      <alignment horizontal="right"/>
    </xf>
    <xf numFmtId="2" fontId="13" fillId="0" borderId="8" xfId="1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3" fillId="4" borderId="4" xfId="1" applyFont="1" applyFill="1" applyBorder="1" applyAlignment="1">
      <alignment horizontal="right"/>
    </xf>
    <xf numFmtId="0" fontId="3" fillId="4" borderId="0" xfId="1" applyFont="1" applyFill="1" applyBorder="1" applyAlignment="1">
      <alignment horizontal="right"/>
    </xf>
    <xf numFmtId="0" fontId="3" fillId="4" borderId="6" xfId="1" applyFont="1" applyFill="1" applyBorder="1" applyAlignment="1">
      <alignment horizontal="right"/>
    </xf>
    <xf numFmtId="0" fontId="3" fillId="4" borderId="7" xfId="1" applyFont="1" applyFill="1" applyBorder="1" applyAlignment="1">
      <alignment horizontal="right"/>
    </xf>
  </cellXfs>
  <cellStyles count="2">
    <cellStyle name="Encabezado 4" xfId="1" builtinId="19"/>
    <cellStyle name="Normal" xfId="0" builtinId="0"/>
  </cellStyles>
  <dxfs count="14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border diagonalUp="0" diagonalDown="0" outline="0">
        <left/>
        <right/>
        <top style="thin">
          <color theme="4" tint="0.79998168889431442"/>
        </top>
        <bottom style="thin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color theme="1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Participación por países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Estadísticas!$B$33:$B$61</c:f>
              <c:strCache>
                <c:ptCount val="29"/>
                <c:pt idx="0">
                  <c:v>España</c:v>
                </c:pt>
                <c:pt idx="1">
                  <c:v>Argentina</c:v>
                </c:pt>
                <c:pt idx="2">
                  <c:v>Colombia</c:v>
                </c:pt>
                <c:pt idx="3">
                  <c:v>México</c:v>
                </c:pt>
                <c:pt idx="4">
                  <c:v>Cuba</c:v>
                </c:pt>
                <c:pt idx="5">
                  <c:v>Estados Unidos</c:v>
                </c:pt>
                <c:pt idx="6">
                  <c:v>Perú</c:v>
                </c:pt>
                <c:pt idx="7">
                  <c:v>Chile</c:v>
                </c:pt>
                <c:pt idx="8">
                  <c:v>Venezuela</c:v>
                </c:pt>
                <c:pt idx="9">
                  <c:v>Alemania</c:v>
                </c:pt>
                <c:pt idx="10">
                  <c:v>Uruguay</c:v>
                </c:pt>
                <c:pt idx="11">
                  <c:v>Ecuador</c:v>
                </c:pt>
                <c:pt idx="12">
                  <c:v>Francia</c:v>
                </c:pt>
                <c:pt idx="13">
                  <c:v>Costa Rica</c:v>
                </c:pt>
                <c:pt idx="14">
                  <c:v>Guatemala</c:v>
                </c:pt>
                <c:pt idx="15">
                  <c:v>Panamá</c:v>
                </c:pt>
                <c:pt idx="16">
                  <c:v>El Salvador</c:v>
                </c:pt>
                <c:pt idx="17">
                  <c:v>Reino Unido</c:v>
                </c:pt>
                <c:pt idx="18">
                  <c:v>Italia</c:v>
                </c:pt>
                <c:pt idx="19">
                  <c:v>Paraguay</c:v>
                </c:pt>
                <c:pt idx="20">
                  <c:v>República Dominicana</c:v>
                </c:pt>
                <c:pt idx="21">
                  <c:v>Bolivia</c:v>
                </c:pt>
                <c:pt idx="22">
                  <c:v>Nicaragua</c:v>
                </c:pt>
                <c:pt idx="23">
                  <c:v>Bélgica</c:v>
                </c:pt>
                <c:pt idx="24">
                  <c:v>Brasil</c:v>
                </c:pt>
                <c:pt idx="25">
                  <c:v>Canadá</c:v>
                </c:pt>
                <c:pt idx="26">
                  <c:v>Honduras</c:v>
                </c:pt>
                <c:pt idx="27">
                  <c:v>Austria</c:v>
                </c:pt>
                <c:pt idx="28">
                  <c:v>Suecia</c:v>
                </c:pt>
              </c:strCache>
            </c:strRef>
          </c:cat>
          <c:val>
            <c:numRef>
              <c:f>Estadísticas!$C$33:$C$61</c:f>
              <c:numCache>
                <c:formatCode>General</c:formatCode>
                <c:ptCount val="29"/>
                <c:pt idx="0">
                  <c:v>432</c:v>
                </c:pt>
                <c:pt idx="1">
                  <c:v>135</c:v>
                </c:pt>
                <c:pt idx="2">
                  <c:v>53</c:v>
                </c:pt>
                <c:pt idx="3">
                  <c:v>49</c:v>
                </c:pt>
                <c:pt idx="4">
                  <c:v>29</c:v>
                </c:pt>
                <c:pt idx="5">
                  <c:v>25</c:v>
                </c:pt>
                <c:pt idx="6">
                  <c:v>22</c:v>
                </c:pt>
                <c:pt idx="7">
                  <c:v>21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Estadísticas!$B$33:$B$61</c:f>
              <c:strCache>
                <c:ptCount val="29"/>
                <c:pt idx="0">
                  <c:v>España</c:v>
                </c:pt>
                <c:pt idx="1">
                  <c:v>Argentina</c:v>
                </c:pt>
                <c:pt idx="2">
                  <c:v>Colombia</c:v>
                </c:pt>
                <c:pt idx="3">
                  <c:v>México</c:v>
                </c:pt>
                <c:pt idx="4">
                  <c:v>Cuba</c:v>
                </c:pt>
                <c:pt idx="5">
                  <c:v>Estados Unidos</c:v>
                </c:pt>
                <c:pt idx="6">
                  <c:v>Perú</c:v>
                </c:pt>
                <c:pt idx="7">
                  <c:v>Chile</c:v>
                </c:pt>
                <c:pt idx="8">
                  <c:v>Venezuela</c:v>
                </c:pt>
                <c:pt idx="9">
                  <c:v>Alemania</c:v>
                </c:pt>
                <c:pt idx="10">
                  <c:v>Uruguay</c:v>
                </c:pt>
                <c:pt idx="11">
                  <c:v>Ecuador</c:v>
                </c:pt>
                <c:pt idx="12">
                  <c:v>Francia</c:v>
                </c:pt>
                <c:pt idx="13">
                  <c:v>Costa Rica</c:v>
                </c:pt>
                <c:pt idx="14">
                  <c:v>Guatemala</c:v>
                </c:pt>
                <c:pt idx="15">
                  <c:v>Panamá</c:v>
                </c:pt>
                <c:pt idx="16">
                  <c:v>El Salvador</c:v>
                </c:pt>
                <c:pt idx="17">
                  <c:v>Reino Unido</c:v>
                </c:pt>
                <c:pt idx="18">
                  <c:v>Italia</c:v>
                </c:pt>
                <c:pt idx="19">
                  <c:v>Paraguay</c:v>
                </c:pt>
                <c:pt idx="20">
                  <c:v>República Dominicana</c:v>
                </c:pt>
                <c:pt idx="21">
                  <c:v>Bolivia</c:v>
                </c:pt>
                <c:pt idx="22">
                  <c:v>Nicaragua</c:v>
                </c:pt>
                <c:pt idx="23">
                  <c:v>Bélgica</c:v>
                </c:pt>
                <c:pt idx="24">
                  <c:v>Brasil</c:v>
                </c:pt>
                <c:pt idx="25">
                  <c:v>Canadá</c:v>
                </c:pt>
                <c:pt idx="26">
                  <c:v>Honduras</c:v>
                </c:pt>
                <c:pt idx="27">
                  <c:v>Austria</c:v>
                </c:pt>
                <c:pt idx="28">
                  <c:v>Suecia</c:v>
                </c:pt>
              </c:strCache>
            </c:strRef>
          </c:cat>
          <c:val>
            <c:numRef>
              <c:f>Estadísticas!$D$33:$D$61</c:f>
              <c:numCache>
                <c:formatCode>0.00%</c:formatCode>
                <c:ptCount val="29"/>
                <c:pt idx="0">
                  <c:v>0.50467289719626163</c:v>
                </c:pt>
                <c:pt idx="1">
                  <c:v>0.15771028037383178</c:v>
                </c:pt>
                <c:pt idx="2">
                  <c:v>6.191588785046729E-2</c:v>
                </c:pt>
                <c:pt idx="3">
                  <c:v>5.7242990654205607E-2</c:v>
                </c:pt>
                <c:pt idx="4">
                  <c:v>3.3878504672897193E-2</c:v>
                </c:pt>
                <c:pt idx="5">
                  <c:v>2.9205607476635514E-2</c:v>
                </c:pt>
                <c:pt idx="6">
                  <c:v>2.4532710280373831E-2</c:v>
                </c:pt>
                <c:pt idx="7">
                  <c:v>2.4532710280373831E-2</c:v>
                </c:pt>
                <c:pt idx="8">
                  <c:v>1.5186915887850467E-2</c:v>
                </c:pt>
                <c:pt idx="9">
                  <c:v>1.1682242990654205E-2</c:v>
                </c:pt>
                <c:pt idx="10">
                  <c:v>9.3457943925233638E-3</c:v>
                </c:pt>
                <c:pt idx="11">
                  <c:v>8.1775700934579431E-3</c:v>
                </c:pt>
                <c:pt idx="12">
                  <c:v>7.0093457943925233E-3</c:v>
                </c:pt>
                <c:pt idx="13">
                  <c:v>7.0093457943925233E-3</c:v>
                </c:pt>
                <c:pt idx="14">
                  <c:v>7.0093457943925233E-3</c:v>
                </c:pt>
                <c:pt idx="15">
                  <c:v>5.8411214953271026E-3</c:v>
                </c:pt>
                <c:pt idx="16">
                  <c:v>4.6728971962616819E-3</c:v>
                </c:pt>
                <c:pt idx="17">
                  <c:v>3.5046728971962616E-3</c:v>
                </c:pt>
                <c:pt idx="18">
                  <c:v>3.5046728971962616E-3</c:v>
                </c:pt>
                <c:pt idx="19">
                  <c:v>3.5046728971962616E-3</c:v>
                </c:pt>
                <c:pt idx="20">
                  <c:v>2.3364485981308409E-3</c:v>
                </c:pt>
                <c:pt idx="21">
                  <c:v>2.3364485981308409E-3</c:v>
                </c:pt>
                <c:pt idx="22">
                  <c:v>2.3364485981308409E-3</c:v>
                </c:pt>
                <c:pt idx="23">
                  <c:v>2.3364485981308409E-3</c:v>
                </c:pt>
                <c:pt idx="24">
                  <c:v>1.1682242990654205E-3</c:v>
                </c:pt>
                <c:pt idx="25">
                  <c:v>1.1682242990654205E-3</c:v>
                </c:pt>
                <c:pt idx="26">
                  <c:v>1.1682242990654205E-3</c:v>
                </c:pt>
                <c:pt idx="27">
                  <c:v>1.1682242990654205E-3</c:v>
                </c:pt>
                <c:pt idx="28">
                  <c:v>1.1682242990654205E-3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 sexos (2015)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Estadísticas!$E$13:$E$14</c:f>
              <c:numCache>
                <c:formatCode>0.00</c:formatCode>
                <c:ptCount val="2"/>
                <c:pt idx="0">
                  <c:v>75.467289719626166</c:v>
                </c:pt>
                <c:pt idx="1">
                  <c:v>24.532710280373831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Comparativa por sexos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Estadísticas!$B$24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Lit>
              <c:ptCount val="5"/>
              <c:pt idx="0">
                <c:v>1</c:v>
              </c:pt>
              <c:pt idx="1">
                <c:v>2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(Estadísticas!$C$24:$D$24,Estadísticas!$F$24,Estadísticas!$H$24,Estadísticas!$J$24)</c:f>
              <c:numCache>
                <c:formatCode>General</c:formatCode>
                <c:ptCount val="5"/>
                <c:pt idx="1">
                  <c:v>684</c:v>
                </c:pt>
                <c:pt idx="2">
                  <c:v>648</c:v>
                </c:pt>
                <c:pt idx="3">
                  <c:v>514</c:v>
                </c:pt>
                <c:pt idx="4">
                  <c:v>412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Estadísticas!$C$24:$K$24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Estadísticas!$B$25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Lit>
              <c:ptCount val="5"/>
              <c:pt idx="0">
                <c:v>1</c:v>
              </c:pt>
              <c:pt idx="1">
                <c:v>2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(Estadísticas!$C$25:$D$25,Estadísticas!$F$25,Estadísticas!$H$25,Estadísticas!$J$25)</c:f>
              <c:numCache>
                <c:formatCode>General</c:formatCode>
                <c:ptCount val="5"/>
                <c:pt idx="1">
                  <c:v>172</c:v>
                </c:pt>
                <c:pt idx="2">
                  <c:v>209</c:v>
                </c:pt>
                <c:pt idx="3">
                  <c:v>146</c:v>
                </c:pt>
                <c:pt idx="4">
                  <c:v>102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Estadísticas!$C$25:$K$25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2602624"/>
        <c:axId val="102604160"/>
        <c:axId val="0"/>
      </c:bar3DChart>
      <c:catAx>
        <c:axId val="1026026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02604160"/>
        <c:crosses val="autoZero"/>
        <c:auto val="1"/>
        <c:lblAlgn val="ctr"/>
        <c:lblOffset val="100"/>
        <c:noMultiLvlLbl val="0"/>
      </c:catAx>
      <c:valAx>
        <c:axId val="1026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6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Comparativa</a:t>
            </a:r>
            <a:r>
              <a:rPr lang="es-ES" baseline="0"/>
              <a:t> por países</a:t>
            </a: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tint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Estadísticas!$B$33:$B$51</c:f>
              <c:strCache>
                <c:ptCount val="19"/>
                <c:pt idx="0">
                  <c:v>España</c:v>
                </c:pt>
                <c:pt idx="1">
                  <c:v>Argentina</c:v>
                </c:pt>
                <c:pt idx="2">
                  <c:v>Colombia</c:v>
                </c:pt>
                <c:pt idx="3">
                  <c:v>México</c:v>
                </c:pt>
                <c:pt idx="4">
                  <c:v>Cuba</c:v>
                </c:pt>
                <c:pt idx="5">
                  <c:v>Estados Unidos</c:v>
                </c:pt>
                <c:pt idx="6">
                  <c:v>Perú</c:v>
                </c:pt>
                <c:pt idx="7">
                  <c:v>Chile</c:v>
                </c:pt>
                <c:pt idx="8">
                  <c:v>Venezuela</c:v>
                </c:pt>
                <c:pt idx="9">
                  <c:v>Alemania</c:v>
                </c:pt>
                <c:pt idx="10">
                  <c:v>Uruguay</c:v>
                </c:pt>
                <c:pt idx="11">
                  <c:v>Ecuador</c:v>
                </c:pt>
                <c:pt idx="12">
                  <c:v>Francia</c:v>
                </c:pt>
                <c:pt idx="13">
                  <c:v>Costa Rica</c:v>
                </c:pt>
                <c:pt idx="14">
                  <c:v>Guatemala</c:v>
                </c:pt>
                <c:pt idx="15">
                  <c:v>Panamá</c:v>
                </c:pt>
                <c:pt idx="16">
                  <c:v>El Salvador</c:v>
                </c:pt>
                <c:pt idx="17">
                  <c:v>Reino Unido</c:v>
                </c:pt>
                <c:pt idx="18">
                  <c:v>Italia</c:v>
                </c:pt>
              </c:strCache>
            </c:strRef>
          </c:cat>
          <c:val>
            <c:numRef>
              <c:f>Estadísticas!$C$33:$C$51</c:f>
              <c:numCache>
                <c:formatCode>General</c:formatCode>
                <c:ptCount val="19"/>
                <c:pt idx="0">
                  <c:v>432</c:v>
                </c:pt>
                <c:pt idx="1">
                  <c:v>135</c:v>
                </c:pt>
                <c:pt idx="2">
                  <c:v>53</c:v>
                </c:pt>
                <c:pt idx="3">
                  <c:v>49</c:v>
                </c:pt>
                <c:pt idx="4">
                  <c:v>29</c:v>
                </c:pt>
                <c:pt idx="5">
                  <c:v>25</c:v>
                </c:pt>
                <c:pt idx="6">
                  <c:v>22</c:v>
                </c:pt>
                <c:pt idx="7">
                  <c:v>21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Estadísticas!$C$31:$C$32</c15:sqref>
                        </c15:formulaRef>
                      </c:ext>
                    </c:extLst>
                    <c:strCache>
                      <c:ptCount val="2"/>
                      <c:pt idx="0">
                        <c:v>Originales</c:v>
                      </c:pt>
                      <c:pt idx="1">
                        <c:v>Columna2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1"/>
          <c:spPr>
            <a:gradFill rotWithShape="1">
              <a:gsLst>
                <a:gs pos="0">
                  <a:schemeClr val="accent2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Estadísticas!$B$33:$B$51</c:f>
              <c:strCache>
                <c:ptCount val="19"/>
                <c:pt idx="0">
                  <c:v>España</c:v>
                </c:pt>
                <c:pt idx="1">
                  <c:v>Argentina</c:v>
                </c:pt>
                <c:pt idx="2">
                  <c:v>Colombia</c:v>
                </c:pt>
                <c:pt idx="3">
                  <c:v>México</c:v>
                </c:pt>
                <c:pt idx="4">
                  <c:v>Cuba</c:v>
                </c:pt>
                <c:pt idx="5">
                  <c:v>Estados Unidos</c:v>
                </c:pt>
                <c:pt idx="6">
                  <c:v>Perú</c:v>
                </c:pt>
                <c:pt idx="7">
                  <c:v>Chile</c:v>
                </c:pt>
                <c:pt idx="8">
                  <c:v>Venezuela</c:v>
                </c:pt>
                <c:pt idx="9">
                  <c:v>Alemania</c:v>
                </c:pt>
                <c:pt idx="10">
                  <c:v>Uruguay</c:v>
                </c:pt>
                <c:pt idx="11">
                  <c:v>Ecuador</c:v>
                </c:pt>
                <c:pt idx="12">
                  <c:v>Francia</c:v>
                </c:pt>
                <c:pt idx="13">
                  <c:v>Costa Rica</c:v>
                </c:pt>
                <c:pt idx="14">
                  <c:v>Guatemala</c:v>
                </c:pt>
                <c:pt idx="15">
                  <c:v>Panamá</c:v>
                </c:pt>
                <c:pt idx="16">
                  <c:v>El Salvador</c:v>
                </c:pt>
                <c:pt idx="17">
                  <c:v>Reino Unido</c:v>
                </c:pt>
                <c:pt idx="18">
                  <c:v>Italia</c:v>
                </c:pt>
              </c:strCache>
            </c:strRef>
          </c:cat>
          <c:val>
            <c:numRef>
              <c:f>Estadísticas!$F$33:$F$51</c:f>
              <c:numCache>
                <c:formatCode>General</c:formatCode>
                <c:ptCount val="19"/>
                <c:pt idx="0">
                  <c:v>512</c:v>
                </c:pt>
                <c:pt idx="1">
                  <c:v>108</c:v>
                </c:pt>
                <c:pt idx="2">
                  <c:v>20</c:v>
                </c:pt>
                <c:pt idx="3">
                  <c:v>71</c:v>
                </c:pt>
                <c:pt idx="4">
                  <c:v>18</c:v>
                </c:pt>
                <c:pt idx="5">
                  <c:v>21</c:v>
                </c:pt>
                <c:pt idx="6">
                  <c:v>23</c:v>
                </c:pt>
                <c:pt idx="7">
                  <c:v>28</c:v>
                </c:pt>
                <c:pt idx="8">
                  <c:v>12</c:v>
                </c:pt>
                <c:pt idx="9">
                  <c:v>2</c:v>
                </c:pt>
                <c:pt idx="10">
                  <c:v>11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Estadísticas!$F$31:$F$32</c15:sqref>
                        </c15:formulaRef>
                      </c:ext>
                    </c:extLst>
                    <c:strCache>
                      <c:ptCount val="2"/>
                      <c:pt idx="0">
                        <c:v>Originales</c:v>
                      </c:pt>
                      <c:pt idx="1">
                        <c:v>Columna5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2"/>
          <c:spPr>
            <a:gradFill rotWithShape="1">
              <a:gsLst>
                <a:gs pos="0">
                  <a:schemeClr val="accent2">
                    <a:shade val="88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88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8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Estadísticas!$B$33:$B$51</c:f>
              <c:strCache>
                <c:ptCount val="19"/>
                <c:pt idx="0">
                  <c:v>España</c:v>
                </c:pt>
                <c:pt idx="1">
                  <c:v>Argentina</c:v>
                </c:pt>
                <c:pt idx="2">
                  <c:v>Colombia</c:v>
                </c:pt>
                <c:pt idx="3">
                  <c:v>México</c:v>
                </c:pt>
                <c:pt idx="4">
                  <c:v>Cuba</c:v>
                </c:pt>
                <c:pt idx="5">
                  <c:v>Estados Unidos</c:v>
                </c:pt>
                <c:pt idx="6">
                  <c:v>Perú</c:v>
                </c:pt>
                <c:pt idx="7">
                  <c:v>Chile</c:v>
                </c:pt>
                <c:pt idx="8">
                  <c:v>Venezuela</c:v>
                </c:pt>
                <c:pt idx="9">
                  <c:v>Alemania</c:v>
                </c:pt>
                <c:pt idx="10">
                  <c:v>Uruguay</c:v>
                </c:pt>
                <c:pt idx="11">
                  <c:v>Ecuador</c:v>
                </c:pt>
                <c:pt idx="12">
                  <c:v>Francia</c:v>
                </c:pt>
                <c:pt idx="13">
                  <c:v>Costa Rica</c:v>
                </c:pt>
                <c:pt idx="14">
                  <c:v>Guatemala</c:v>
                </c:pt>
                <c:pt idx="15">
                  <c:v>Panamá</c:v>
                </c:pt>
                <c:pt idx="16">
                  <c:v>El Salvador</c:v>
                </c:pt>
                <c:pt idx="17">
                  <c:v>Reino Unido</c:v>
                </c:pt>
                <c:pt idx="18">
                  <c:v>Italia</c:v>
                </c:pt>
              </c:strCache>
            </c:strRef>
          </c:cat>
          <c:val>
            <c:numRef>
              <c:f>Estadísticas!$I$33:$I$51</c:f>
              <c:numCache>
                <c:formatCode>General</c:formatCode>
                <c:ptCount val="19"/>
                <c:pt idx="0">
                  <c:v>400</c:v>
                </c:pt>
                <c:pt idx="1">
                  <c:v>86</c:v>
                </c:pt>
                <c:pt idx="2">
                  <c:v>16</c:v>
                </c:pt>
                <c:pt idx="3">
                  <c:v>29</c:v>
                </c:pt>
                <c:pt idx="4">
                  <c:v>20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Estadísticas!$I$31:$I$32</c15:sqref>
                        </c15:formulaRef>
                      </c:ext>
                    </c:extLst>
                    <c:strCache>
                      <c:ptCount val="2"/>
                      <c:pt idx="0">
                        <c:v>Originales</c:v>
                      </c:pt>
                      <c:pt idx="1">
                        <c:v>Columna8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3"/>
          <c:spPr>
            <a:gradFill rotWithShape="1">
              <a:gsLst>
                <a:gs pos="0">
                  <a:schemeClr val="accent2">
                    <a:shade val="53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53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5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Estadísticas!$B$33:$B$51</c:f>
              <c:strCache>
                <c:ptCount val="19"/>
                <c:pt idx="0">
                  <c:v>España</c:v>
                </c:pt>
                <c:pt idx="1">
                  <c:v>Argentina</c:v>
                </c:pt>
                <c:pt idx="2">
                  <c:v>Colombia</c:v>
                </c:pt>
                <c:pt idx="3">
                  <c:v>México</c:v>
                </c:pt>
                <c:pt idx="4">
                  <c:v>Cuba</c:v>
                </c:pt>
                <c:pt idx="5">
                  <c:v>Estados Unidos</c:v>
                </c:pt>
                <c:pt idx="6">
                  <c:v>Perú</c:v>
                </c:pt>
                <c:pt idx="7">
                  <c:v>Chile</c:v>
                </c:pt>
                <c:pt idx="8">
                  <c:v>Venezuela</c:v>
                </c:pt>
                <c:pt idx="9">
                  <c:v>Alemania</c:v>
                </c:pt>
                <c:pt idx="10">
                  <c:v>Uruguay</c:v>
                </c:pt>
                <c:pt idx="11">
                  <c:v>Ecuador</c:v>
                </c:pt>
                <c:pt idx="12">
                  <c:v>Francia</c:v>
                </c:pt>
                <c:pt idx="13">
                  <c:v>Costa Rica</c:v>
                </c:pt>
                <c:pt idx="14">
                  <c:v>Guatemala</c:v>
                </c:pt>
                <c:pt idx="15">
                  <c:v>Panamá</c:v>
                </c:pt>
                <c:pt idx="16">
                  <c:v>El Salvador</c:v>
                </c:pt>
                <c:pt idx="17">
                  <c:v>Reino Unido</c:v>
                </c:pt>
                <c:pt idx="18">
                  <c:v>Italia</c:v>
                </c:pt>
              </c:strCache>
            </c:strRef>
          </c:cat>
          <c:val>
            <c:numRef>
              <c:f>Estadísticas!$L$33:$L$51</c:f>
              <c:numCache>
                <c:formatCode>General</c:formatCode>
                <c:ptCount val="19"/>
                <c:pt idx="0">
                  <c:v>283</c:v>
                </c:pt>
                <c:pt idx="1">
                  <c:v>81</c:v>
                </c:pt>
                <c:pt idx="2">
                  <c:v>26</c:v>
                </c:pt>
                <c:pt idx="3">
                  <c:v>30</c:v>
                </c:pt>
                <c:pt idx="4">
                  <c:v>10</c:v>
                </c:pt>
                <c:pt idx="5">
                  <c:v>12</c:v>
                </c:pt>
                <c:pt idx="6">
                  <c:v>4</c:v>
                </c:pt>
                <c:pt idx="7">
                  <c:v>11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Estadísticas!$L$31:$L$32</c15:sqref>
                        </c15:formulaRef>
                      </c:ext>
                    </c:extLst>
                    <c:strCache>
                      <c:ptCount val="2"/>
                      <c:pt idx="0">
                        <c:v>Originales</c:v>
                      </c:pt>
                      <c:pt idx="1">
                        <c:v>Columna11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049472"/>
        <c:axId val="103063552"/>
        <c:axId val="1025815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tint val="54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tint val="54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tint val="54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Estadísticas!$D$33:$D$51</c15:sqref>
                        </c15:formulaRef>
                      </c:ext>
                    </c:extLst>
                    <c:numCache>
                      <c:formatCode>0.00%</c:formatCode>
                      <c:ptCount val="19"/>
                      <c:pt idx="0">
                        <c:v>0.50467289719626163</c:v>
                      </c:pt>
                      <c:pt idx="1">
                        <c:v>0.15771028037383178</c:v>
                      </c:pt>
                      <c:pt idx="2">
                        <c:v>6.191588785046729E-2</c:v>
                      </c:pt>
                      <c:pt idx="3">
                        <c:v>5.7242990654205607E-2</c:v>
                      </c:pt>
                      <c:pt idx="4">
                        <c:v>3.3878504672897193E-2</c:v>
                      </c:pt>
                      <c:pt idx="5">
                        <c:v>2.9205607476635514E-2</c:v>
                      </c:pt>
                      <c:pt idx="6">
                        <c:v>2.4532710280373831E-2</c:v>
                      </c:pt>
                      <c:pt idx="7">
                        <c:v>2.4532710280373831E-2</c:v>
                      </c:pt>
                      <c:pt idx="8">
                        <c:v>1.5186915887850467E-2</c:v>
                      </c:pt>
                      <c:pt idx="9">
                        <c:v>1.1682242990654205E-2</c:v>
                      </c:pt>
                      <c:pt idx="10">
                        <c:v>9.3457943925233638E-3</c:v>
                      </c:pt>
                      <c:pt idx="11">
                        <c:v>8.1775700934579431E-3</c:v>
                      </c:pt>
                      <c:pt idx="12">
                        <c:v>7.0093457943925233E-3</c:v>
                      </c:pt>
                      <c:pt idx="13">
                        <c:v>7.0093457943925233E-3</c:v>
                      </c:pt>
                      <c:pt idx="14">
                        <c:v>7.0093457943925233E-3</c:v>
                      </c:pt>
                      <c:pt idx="15">
                        <c:v>5.8411214953271026E-3</c:v>
                      </c:pt>
                      <c:pt idx="16">
                        <c:v>4.6728971962616819E-3</c:v>
                      </c:pt>
                      <c:pt idx="17">
                        <c:v>3.5046728971962616E-3</c:v>
                      </c:pt>
                      <c:pt idx="18">
                        <c:v>3.5046728971962616E-3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Estadísticas!$D$31:$D$32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Columna3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2">
                          <a:tint val="65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tint val="65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tint val="65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Estadísticas!$E$33:$E$51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Estadísticas!$E$31:$E$32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Columna4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2">
                          <a:tint val="89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tint val="89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tint val="89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Estadísticas!$G$33:$G$51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59.327925840092696</c:v>
                      </c:pt>
                      <c:pt idx="1">
                        <c:v>12.514484356894554</c:v>
                      </c:pt>
                      <c:pt idx="2">
                        <c:v>2.3174971031286211</c:v>
                      </c:pt>
                      <c:pt idx="3">
                        <c:v>8.2271147161066054</c:v>
                      </c:pt>
                      <c:pt idx="4">
                        <c:v>2.085747392815759</c:v>
                      </c:pt>
                      <c:pt idx="5">
                        <c:v>2.4333719582850524</c:v>
                      </c:pt>
                      <c:pt idx="6">
                        <c:v>2.6651216685979144</c:v>
                      </c:pt>
                      <c:pt idx="7">
                        <c:v>3.2444959443800694</c:v>
                      </c:pt>
                      <c:pt idx="8">
                        <c:v>1.3904982618771726</c:v>
                      </c:pt>
                      <c:pt idx="9">
                        <c:v>0.23174971031286209</c:v>
                      </c:pt>
                      <c:pt idx="10">
                        <c:v>1.2746234067207416</c:v>
                      </c:pt>
                      <c:pt idx="11">
                        <c:v>0.34762456546929316</c:v>
                      </c:pt>
                      <c:pt idx="12">
                        <c:v>0.57937427578215528</c:v>
                      </c:pt>
                      <c:pt idx="13">
                        <c:v>0.57937427578215528</c:v>
                      </c:pt>
                      <c:pt idx="14">
                        <c:v>0.46349942062572419</c:v>
                      </c:pt>
                      <c:pt idx="15">
                        <c:v>0.34762456546929316</c:v>
                      </c:pt>
                      <c:pt idx="16">
                        <c:v>0.23174971031286209</c:v>
                      </c:pt>
                      <c:pt idx="17">
                        <c:v>0.11587485515643105</c:v>
                      </c:pt>
                      <c:pt idx="18">
                        <c:v>0.11587485515643105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Estadísticas!$G$31:$G$32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Columna6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Estadísticas!$H$33:$H$51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Estadísticas!$H$31:$H$32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Columna7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gradFill rotWithShape="1">
                    <a:gsLst>
                      <a:gs pos="0">
                        <a:schemeClr val="accent2">
                          <a:shade val="76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hade val="76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shade val="76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Estadísticas!$J$33:$J$51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60.606060606060609</c:v>
                      </c:pt>
                      <c:pt idx="1">
                        <c:v>13.030303030303031</c:v>
                      </c:pt>
                      <c:pt idx="2">
                        <c:v>2.4242424242424243</c:v>
                      </c:pt>
                      <c:pt idx="3">
                        <c:v>4.3939393939393936</c:v>
                      </c:pt>
                      <c:pt idx="4">
                        <c:v>3.0303030303030303</c:v>
                      </c:pt>
                      <c:pt idx="5">
                        <c:v>2.5757575757575757</c:v>
                      </c:pt>
                      <c:pt idx="6">
                        <c:v>2.7272727272727271</c:v>
                      </c:pt>
                      <c:pt idx="7">
                        <c:v>3.1818181818181817</c:v>
                      </c:pt>
                      <c:pt idx="8">
                        <c:v>1.6666666666666667</c:v>
                      </c:pt>
                      <c:pt idx="9">
                        <c:v>0.75757575757575757</c:v>
                      </c:pt>
                      <c:pt idx="10">
                        <c:v>1.0606060606060608</c:v>
                      </c:pt>
                      <c:pt idx="11">
                        <c:v>0.30303030303030304</c:v>
                      </c:pt>
                      <c:pt idx="12">
                        <c:v>0.60606060606060608</c:v>
                      </c:pt>
                      <c:pt idx="13">
                        <c:v>0.30303030303030304</c:v>
                      </c:pt>
                      <c:pt idx="14">
                        <c:v>0.30303030303030304</c:v>
                      </c:pt>
                      <c:pt idx="15">
                        <c:v>0.75757575757575757</c:v>
                      </c:pt>
                      <c:pt idx="16">
                        <c:v>0.45454545454545453</c:v>
                      </c:pt>
                      <c:pt idx="17">
                        <c:v>0.15151515151515152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Estadísticas!$J$31:$J$32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Columna9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gradFill rotWithShape="1">
                    <a:gsLst>
                      <a:gs pos="0">
                        <a:schemeClr val="accent2">
                          <a:shade val="65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hade val="65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shade val="65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Estadísticas!$K$33:$K$51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Estadísticas!$K$31:$K$32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Columna10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gradFill rotWithShape="1">
                    <a:gsLst>
                      <a:gs pos="0">
                        <a:schemeClr val="accent2">
                          <a:shade val="41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hade val="41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shade val="41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Estadísticas!$B$33:$B$51</c15:sqref>
                        </c15:formulaRef>
                      </c:ext>
                    </c:extLst>
                    <c:strCache>
                      <c:ptCount val="19"/>
                      <c:pt idx="0">
                        <c:v>España</c:v>
                      </c:pt>
                      <c:pt idx="1">
                        <c:v>Argentina</c:v>
                      </c:pt>
                      <c:pt idx="2">
                        <c:v>Colombia</c:v>
                      </c:pt>
                      <c:pt idx="3">
                        <c:v>México</c:v>
                      </c:pt>
                      <c:pt idx="4">
                        <c:v>Cuba</c:v>
                      </c:pt>
                      <c:pt idx="5">
                        <c:v>Estados Unidos</c:v>
                      </c:pt>
                      <c:pt idx="6">
                        <c:v>Perú</c:v>
                      </c:pt>
                      <c:pt idx="7">
                        <c:v>Chile</c:v>
                      </c:pt>
                      <c:pt idx="8">
                        <c:v>Venezuela</c:v>
                      </c:pt>
                      <c:pt idx="9">
                        <c:v>Alemania</c:v>
                      </c:pt>
                      <c:pt idx="10">
                        <c:v>Uruguay</c:v>
                      </c:pt>
                      <c:pt idx="11">
                        <c:v>Ecuador</c:v>
                      </c:pt>
                      <c:pt idx="12">
                        <c:v>Francia</c:v>
                      </c:pt>
                      <c:pt idx="13">
                        <c:v>Costa Rica</c:v>
                      </c:pt>
                      <c:pt idx="14">
                        <c:v>Guatemala</c:v>
                      </c:pt>
                      <c:pt idx="15">
                        <c:v>Panamá</c:v>
                      </c:pt>
                      <c:pt idx="16">
                        <c:v>El Salvador</c:v>
                      </c:pt>
                      <c:pt idx="17">
                        <c:v>Reino Unido</c:v>
                      </c:pt>
                      <c:pt idx="18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Estadísticas!$M$33:$M$51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56.713426853707418</c:v>
                      </c:pt>
                      <c:pt idx="1">
                        <c:v>16.23246492985972</c:v>
                      </c:pt>
                      <c:pt idx="2">
                        <c:v>5.2104208416833666</c:v>
                      </c:pt>
                      <c:pt idx="3">
                        <c:v>6.0120240480961922</c:v>
                      </c:pt>
                      <c:pt idx="4">
                        <c:v>2.0040080160320639</c:v>
                      </c:pt>
                      <c:pt idx="5">
                        <c:v>2.4048096192384771</c:v>
                      </c:pt>
                      <c:pt idx="6">
                        <c:v>0.80160320641282556</c:v>
                      </c:pt>
                      <c:pt idx="7">
                        <c:v>2.2044088176352705</c:v>
                      </c:pt>
                      <c:pt idx="8">
                        <c:v>1.6032064128256511</c:v>
                      </c:pt>
                      <c:pt idx="9">
                        <c:v>0.20040080160320639</c:v>
                      </c:pt>
                      <c:pt idx="10">
                        <c:v>1.2024048096192386</c:v>
                      </c:pt>
                      <c:pt idx="11">
                        <c:v>0.40080160320641278</c:v>
                      </c:pt>
                      <c:pt idx="12">
                        <c:v>1.002004008016032</c:v>
                      </c:pt>
                      <c:pt idx="13">
                        <c:v>0.40080160320641278</c:v>
                      </c:pt>
                      <c:pt idx="14">
                        <c:v>0.60120240480961928</c:v>
                      </c:pt>
                      <c:pt idx="15">
                        <c:v>0.60120240480961928</c:v>
                      </c:pt>
                      <c:pt idx="16">
                        <c:v>0.40080160320641278</c:v>
                      </c:pt>
                      <c:pt idx="17">
                        <c:v>0.20040080160320639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Estadísticas!$M$31:$M$32</c15:sqref>
                              </c15:formulaRef>
                            </c:ext>
                          </c:extLst>
                          <c:strCache>
                            <c:ptCount val="2"/>
                            <c:pt idx="0">
                              <c:v>%</c:v>
                            </c:pt>
                            <c:pt idx="1">
                              <c:v>Columna12</c:v>
                            </c:pt>
                          </c:strCache>
                        </c:strRef>
                      </c15:tx>
                    </c15:filteredSeriesTitle>
                  </c:ext>
                </c:extLst>
              </c15:ser>
            </c15:filteredBarSeries>
          </c:ext>
        </c:extLst>
      </c:bar3DChart>
      <c:catAx>
        <c:axId val="1030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63552"/>
        <c:crosses val="autoZero"/>
        <c:auto val="1"/>
        <c:lblAlgn val="ctr"/>
        <c:lblOffset val="100"/>
        <c:noMultiLvlLbl val="0"/>
      </c:catAx>
      <c:valAx>
        <c:axId val="1030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49472"/>
        <c:crosses val="autoZero"/>
        <c:crossBetween val="between"/>
      </c:valAx>
      <c:serAx>
        <c:axId val="102581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63552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Estadísticas!$B$20</c:f>
              <c:strCache>
                <c:ptCount val="1"/>
                <c:pt idx="0">
                  <c:v>Presentados por email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1</c:v>
              </c:pt>
              <c:pt idx="1">
                <c:v>2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(Estadísticas!$C$20:$D$20,Estadísticas!$F$20,Estadísticas!$H$20,Estadísticas!$J$20)</c:f>
              <c:numCache>
                <c:formatCode>General</c:formatCode>
                <c:ptCount val="5"/>
                <c:pt idx="1">
                  <c:v>794</c:v>
                </c:pt>
                <c:pt idx="2">
                  <c:v>762</c:v>
                </c:pt>
                <c:pt idx="3">
                  <c:v>553</c:v>
                </c:pt>
                <c:pt idx="4">
                  <c:v>431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Estadísticas!$C$20:$K$20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2986112"/>
        <c:axId val="102988800"/>
        <c:axId val="0"/>
      </c:bar3DChart>
      <c:catAx>
        <c:axId val="10298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988800"/>
        <c:crosses val="autoZero"/>
        <c:auto val="1"/>
        <c:lblAlgn val="ctr"/>
        <c:lblOffset val="100"/>
        <c:noMultiLvlLbl val="0"/>
      </c:catAx>
      <c:valAx>
        <c:axId val="102988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98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Crecimiento desde 2009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Estadísticas!$B$19</c:f>
              <c:strCache>
                <c:ptCount val="1"/>
                <c:pt idx="0">
                  <c:v>Crecimiento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Lit>
              <c:ptCount val="5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pt idx="4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(Estadísticas!$C$19,Estadísticas!$E$19,Estadísticas!$G$19,Estadísticas!$I$19,Estadísticas!$K$19)</c:f>
              <c:numCache>
                <c:formatCode>General</c:formatCode>
                <c:ptCount val="5"/>
                <c:pt idx="1">
                  <c:v>66.536964980544752</c:v>
                </c:pt>
                <c:pt idx="2" formatCode="0.00">
                  <c:v>67.898832684824896</c:v>
                </c:pt>
                <c:pt idx="3" formatCode="0.00">
                  <c:v>28.404669260700388</c:v>
                </c:pt>
                <c:pt idx="4" formatCode="0.00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Estadísticas!$C$19:$K$19</c15:sqref>
                  </c15:fullRef>
                </c:ext>
              </c:extLst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dropLines>
        <c:axId val="103088128"/>
        <c:axId val="103089664"/>
        <c:axId val="102583808"/>
      </c:line3DChart>
      <c:catAx>
        <c:axId val="10308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89664"/>
        <c:crosses val="autoZero"/>
        <c:auto val="1"/>
        <c:lblAlgn val="ctr"/>
        <c:lblOffset val="100"/>
        <c:noMultiLvlLbl val="0"/>
      </c:catAx>
      <c:valAx>
        <c:axId val="10308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88128"/>
        <c:crosses val="autoZero"/>
        <c:crossBetween val="between"/>
      </c:valAx>
      <c:serAx>
        <c:axId val="102583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896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9</xdr:col>
      <xdr:colOff>568325</xdr:colOff>
      <xdr:row>24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33</xdr:row>
      <xdr:rowOff>92074</xdr:rowOff>
    </xdr:from>
    <xdr:to>
      <xdr:col>9</xdr:col>
      <xdr:colOff>635000</xdr:colOff>
      <xdr:row>56</xdr:row>
      <xdr:rowOff>139699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67</xdr:row>
      <xdr:rowOff>34925</xdr:rowOff>
    </xdr:from>
    <xdr:to>
      <xdr:col>9</xdr:col>
      <xdr:colOff>619125</xdr:colOff>
      <xdr:row>90</xdr:row>
      <xdr:rowOff>63500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222250</xdr:colOff>
      <xdr:row>133</xdr:row>
      <xdr:rowOff>69850</xdr:rowOff>
    </xdr:from>
    <xdr:to>
      <xdr:col>9</xdr:col>
      <xdr:colOff>460375</xdr:colOff>
      <xdr:row>155</xdr:row>
      <xdr:rowOff>136525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130174</xdr:colOff>
      <xdr:row>100</xdr:row>
      <xdr:rowOff>88899</xdr:rowOff>
    </xdr:from>
    <xdr:to>
      <xdr:col>9</xdr:col>
      <xdr:colOff>241299</xdr:colOff>
      <xdr:row>122</xdr:row>
      <xdr:rowOff>79374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327025</xdr:colOff>
      <xdr:row>166</xdr:row>
      <xdr:rowOff>174625</xdr:rowOff>
    </xdr:from>
    <xdr:to>
      <xdr:col>9</xdr:col>
      <xdr:colOff>436563</xdr:colOff>
      <xdr:row>188</xdr:row>
      <xdr:rowOff>164148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32:M67" totalsRowShown="0" dataDxfId="13" tableBorderDxfId="12">
  <autoFilter ref="B32:M67"/>
  <tableColumns count="12">
    <tableColumn id="1" name="Columna1" dataDxfId="11"/>
    <tableColumn id="2" name="Columna2" dataDxfId="10"/>
    <tableColumn id="3" name="Columna3" dataDxfId="9"/>
    <tableColumn id="4" name="Columna4" dataDxfId="8"/>
    <tableColumn id="5" name="Columna5" dataDxfId="7"/>
    <tableColumn id="6" name="Columna6" dataDxfId="6">
      <calculatedColumnFormula>(F33/863*100)</calculatedColumnFormula>
    </tableColumn>
    <tableColumn id="7" name="Columna7" dataDxfId="5"/>
    <tableColumn id="8" name="Columna8" dataDxfId="4"/>
    <tableColumn id="9" name="Columna9" dataDxfId="3">
      <calculatedColumnFormula>(I33/660*100)</calculatedColumnFormula>
    </tableColumn>
    <tableColumn id="10" name="Columna10" dataDxfId="2"/>
    <tableColumn id="11" name="Columna11" dataDxfId="1"/>
    <tableColumn id="12" name="Columna12" dataDxfId="0">
      <calculatedColumnFormula>(L33/499*100)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8"/>
  <sheetViews>
    <sheetView tabSelected="1" topLeftCell="A38" workbookViewId="0">
      <selection activeCell="D22" sqref="D22"/>
    </sheetView>
  </sheetViews>
  <sheetFormatPr baseColWidth="10" defaultColWidth="11.42578125" defaultRowHeight="15" x14ac:dyDescent="0.25"/>
  <cols>
    <col min="1" max="1" width="3.42578125" customWidth="1"/>
    <col min="2" max="2" width="17.42578125" customWidth="1"/>
    <col min="3" max="3" width="12" customWidth="1"/>
    <col min="5" max="5" width="5.42578125" customWidth="1"/>
    <col min="6" max="6" width="6.5703125" customWidth="1"/>
    <col min="7" max="7" width="7.140625" customWidth="1"/>
    <col min="8" max="8" width="6" customWidth="1"/>
    <col min="9" max="9" width="5.85546875" customWidth="1"/>
    <col min="10" max="10" width="6.7109375" customWidth="1"/>
    <col min="11" max="11" width="6" customWidth="1"/>
    <col min="12" max="13" width="13" customWidth="1"/>
  </cols>
  <sheetData>
    <row r="4" spans="2:7" s="60" customFormat="1" ht="19.5" x14ac:dyDescent="0.4">
      <c r="B4" s="58" t="s">
        <v>59</v>
      </c>
      <c r="C4" s="59"/>
      <c r="D4" s="59"/>
      <c r="E4" s="59"/>
      <c r="F4" s="59"/>
      <c r="G4" s="59"/>
    </row>
    <row r="7" spans="2:7" x14ac:dyDescent="0.25">
      <c r="B7" s="50"/>
      <c r="C7" s="51"/>
      <c r="D7" s="52">
        <v>2015</v>
      </c>
      <c r="E7" s="53"/>
    </row>
    <row r="8" spans="2:7" x14ac:dyDescent="0.25">
      <c r="B8" s="61" t="s">
        <v>0</v>
      </c>
      <c r="C8" s="62"/>
      <c r="D8" s="1">
        <v>856</v>
      </c>
      <c r="E8" s="2" t="s">
        <v>1</v>
      </c>
    </row>
    <row r="9" spans="2:7" x14ac:dyDescent="0.25">
      <c r="B9" s="61" t="s">
        <v>2</v>
      </c>
      <c r="C9" s="62"/>
      <c r="D9" s="1">
        <v>794</v>
      </c>
      <c r="E9" s="3">
        <f>(D9/D8*100)</f>
        <v>92.757009345794401</v>
      </c>
    </row>
    <row r="10" spans="2:7" hidden="1" x14ac:dyDescent="0.25">
      <c r="B10" s="61" t="s">
        <v>3</v>
      </c>
      <c r="C10" s="62"/>
      <c r="D10" s="1">
        <v>832</v>
      </c>
      <c r="E10" s="4"/>
    </row>
    <row r="11" spans="2:7" x14ac:dyDescent="0.25">
      <c r="B11" s="61" t="s">
        <v>4</v>
      </c>
      <c r="C11" s="62"/>
      <c r="D11" s="1">
        <v>32</v>
      </c>
      <c r="E11" s="4"/>
    </row>
    <row r="12" spans="2:7" x14ac:dyDescent="0.25">
      <c r="B12" s="63" t="s">
        <v>5</v>
      </c>
      <c r="C12" s="64"/>
      <c r="D12" s="5"/>
      <c r="E12" s="2" t="s">
        <v>1</v>
      </c>
    </row>
    <row r="13" spans="2:7" x14ac:dyDescent="0.25">
      <c r="B13" s="61" t="s">
        <v>6</v>
      </c>
      <c r="C13" s="62"/>
      <c r="D13" s="1">
        <v>646</v>
      </c>
      <c r="E13" s="3">
        <f>(D13/D8*100)</f>
        <v>75.467289719626166</v>
      </c>
      <c r="G13" s="6"/>
    </row>
    <row r="14" spans="2:7" x14ac:dyDescent="0.25">
      <c r="B14" s="68" t="s">
        <v>7</v>
      </c>
      <c r="C14" s="69"/>
      <c r="D14" s="7">
        <v>210</v>
      </c>
      <c r="E14" s="8">
        <f>(D14/D8*100)</f>
        <v>24.532710280373831</v>
      </c>
      <c r="G14" s="6"/>
    </row>
    <row r="15" spans="2:7" x14ac:dyDescent="0.25">
      <c r="E15" s="6"/>
      <c r="G15" s="6"/>
    </row>
    <row r="17" spans="2:13" x14ac:dyDescent="0.25">
      <c r="B17" s="29"/>
      <c r="C17" s="30"/>
      <c r="D17" s="30">
        <v>2015</v>
      </c>
      <c r="E17" s="30"/>
      <c r="F17" s="30">
        <v>2013</v>
      </c>
      <c r="G17" s="30"/>
      <c r="H17" s="30">
        <v>2011</v>
      </c>
      <c r="I17" s="30"/>
      <c r="J17" s="30">
        <v>2009</v>
      </c>
      <c r="K17" s="31"/>
    </row>
    <row r="18" spans="2:13" x14ac:dyDescent="0.25">
      <c r="B18" s="70" t="s">
        <v>0</v>
      </c>
      <c r="C18" s="71"/>
      <c r="D18" s="25">
        <v>856</v>
      </c>
      <c r="E18" s="32" t="s">
        <v>1</v>
      </c>
      <c r="F18" s="25">
        <v>863</v>
      </c>
      <c r="G18" s="54" t="s">
        <v>1</v>
      </c>
      <c r="H18" s="25">
        <v>660</v>
      </c>
      <c r="I18" s="32" t="s">
        <v>1</v>
      </c>
      <c r="J18" s="25">
        <v>514</v>
      </c>
      <c r="K18" s="34" t="s">
        <v>1</v>
      </c>
    </row>
    <row r="19" spans="2:13" x14ac:dyDescent="0.25">
      <c r="B19" s="70" t="s">
        <v>8</v>
      </c>
      <c r="C19" s="71"/>
      <c r="D19" s="25"/>
      <c r="E19" s="32">
        <f>((D18*100)/J18)-100</f>
        <v>66.536964980544752</v>
      </c>
      <c r="F19" s="25"/>
      <c r="G19" s="54">
        <f>((F18*100)/J18)-100</f>
        <v>67.898832684824896</v>
      </c>
      <c r="H19" s="25"/>
      <c r="I19" s="54">
        <f>((H18*100)/J18)-100</f>
        <v>28.404669260700388</v>
      </c>
      <c r="J19" s="25"/>
      <c r="K19" s="56">
        <v>0</v>
      </c>
    </row>
    <row r="20" spans="2:13" x14ac:dyDescent="0.25">
      <c r="B20" s="70" t="s">
        <v>2</v>
      </c>
      <c r="C20" s="71"/>
      <c r="D20" s="25">
        <v>794</v>
      </c>
      <c r="E20" s="32">
        <f>(D20/D18*100)</f>
        <v>92.757009345794401</v>
      </c>
      <c r="F20" s="25">
        <v>762</v>
      </c>
      <c r="G20" s="54">
        <f>(F20/F18*100)</f>
        <v>88.29663962920047</v>
      </c>
      <c r="H20" s="25">
        <v>553</v>
      </c>
      <c r="I20" s="54">
        <f>(H20/H18*100)</f>
        <v>83.787878787878782</v>
      </c>
      <c r="J20" s="25">
        <v>431</v>
      </c>
      <c r="K20" s="56">
        <f>(J20/J18*100)</f>
        <v>83.852140077821019</v>
      </c>
    </row>
    <row r="21" spans="2:13" x14ac:dyDescent="0.25">
      <c r="B21" s="70" t="s">
        <v>3</v>
      </c>
      <c r="C21" s="71"/>
      <c r="D21" s="25">
        <v>832</v>
      </c>
      <c r="E21" s="32"/>
      <c r="F21" s="25">
        <v>857</v>
      </c>
      <c r="G21" s="54"/>
      <c r="H21" s="25">
        <v>541</v>
      </c>
      <c r="I21" s="54"/>
      <c r="J21" s="25">
        <v>493</v>
      </c>
      <c r="K21" s="56"/>
    </row>
    <row r="22" spans="2:13" x14ac:dyDescent="0.25">
      <c r="B22" s="70" t="s">
        <v>4</v>
      </c>
      <c r="C22" s="71"/>
      <c r="D22" s="25">
        <v>32</v>
      </c>
      <c r="E22" s="32"/>
      <c r="F22" s="25">
        <v>24</v>
      </c>
      <c r="G22" s="54"/>
      <c r="H22" s="25">
        <v>23</v>
      </c>
      <c r="I22" s="54"/>
      <c r="J22" s="25">
        <v>25</v>
      </c>
      <c r="K22" s="56"/>
    </row>
    <row r="23" spans="2:13" x14ac:dyDescent="0.25">
      <c r="B23" s="70" t="s">
        <v>5</v>
      </c>
      <c r="C23" s="71"/>
      <c r="D23" s="25"/>
      <c r="E23" s="32" t="s">
        <v>1</v>
      </c>
      <c r="F23" s="25"/>
      <c r="G23" s="54" t="s">
        <v>1</v>
      </c>
      <c r="H23" s="25"/>
      <c r="I23" s="54" t="s">
        <v>1</v>
      </c>
      <c r="J23" s="25"/>
      <c r="K23" s="56" t="s">
        <v>1</v>
      </c>
    </row>
    <row r="24" spans="2:13" x14ac:dyDescent="0.25">
      <c r="B24" s="70" t="s">
        <v>6</v>
      </c>
      <c r="C24" s="71"/>
      <c r="D24" s="26">
        <v>684</v>
      </c>
      <c r="E24" s="32">
        <f>(D24/D21*100)</f>
        <v>82.211538461538453</v>
      </c>
      <c r="F24" s="25">
        <v>648</v>
      </c>
      <c r="G24" s="54">
        <f>(F24/F21*100)</f>
        <v>75.61260210035006</v>
      </c>
      <c r="H24" s="25">
        <v>514</v>
      </c>
      <c r="I24" s="54">
        <f>(H24/660*100)</f>
        <v>77.878787878787875</v>
      </c>
      <c r="J24" s="25">
        <v>412</v>
      </c>
      <c r="K24" s="56">
        <f>(J24/514*100)</f>
        <v>80.155642023346303</v>
      </c>
    </row>
    <row r="25" spans="2:13" x14ac:dyDescent="0.25">
      <c r="B25" s="72" t="s">
        <v>7</v>
      </c>
      <c r="C25" s="73"/>
      <c r="D25" s="27">
        <v>172</v>
      </c>
      <c r="E25" s="33">
        <f>(D25/D21*100)</f>
        <v>20.673076923076923</v>
      </c>
      <c r="F25" s="28">
        <v>209</v>
      </c>
      <c r="G25" s="55">
        <f>(F25/F21*100)</f>
        <v>24.387397899649944</v>
      </c>
      <c r="H25" s="28">
        <v>146</v>
      </c>
      <c r="I25" s="55">
        <f>(H25/660*100)</f>
        <v>22.121212121212121</v>
      </c>
      <c r="J25" s="28">
        <v>102</v>
      </c>
      <c r="K25" s="57">
        <f>(J25/514*100)</f>
        <v>19.844357976653697</v>
      </c>
    </row>
    <row r="30" spans="2:13" x14ac:dyDescent="0.25">
      <c r="B30" s="9"/>
      <c r="C30" s="66">
        <v>2015</v>
      </c>
      <c r="D30" s="66"/>
      <c r="E30" s="10"/>
      <c r="F30" s="66">
        <v>2013</v>
      </c>
      <c r="G30" s="66"/>
      <c r="H30" s="11"/>
      <c r="I30" s="66">
        <v>2011</v>
      </c>
      <c r="J30" s="67"/>
      <c r="K30" s="65">
        <v>2009</v>
      </c>
      <c r="L30" s="66"/>
      <c r="M30" s="67"/>
    </row>
    <row r="31" spans="2:13" x14ac:dyDescent="0.25">
      <c r="B31" s="12" t="s">
        <v>9</v>
      </c>
      <c r="C31" s="13" t="s">
        <v>10</v>
      </c>
      <c r="D31" s="13" t="s">
        <v>1</v>
      </c>
      <c r="E31" s="14"/>
      <c r="F31" s="13" t="s">
        <v>10</v>
      </c>
      <c r="G31" s="13" t="s">
        <v>1</v>
      </c>
      <c r="H31" s="15"/>
      <c r="I31" s="13" t="s">
        <v>10</v>
      </c>
      <c r="J31" s="16" t="s">
        <v>1</v>
      </c>
      <c r="K31" s="13"/>
      <c r="L31" s="13" t="s">
        <v>10</v>
      </c>
      <c r="M31" s="16" t="s">
        <v>1</v>
      </c>
    </row>
    <row r="32" spans="2:13" hidden="1" x14ac:dyDescent="0.25">
      <c r="B32" s="36" t="s">
        <v>47</v>
      </c>
      <c r="C32" s="20" t="s">
        <v>48</v>
      </c>
      <c r="D32" s="37" t="s">
        <v>49</v>
      </c>
      <c r="E32" s="18" t="s">
        <v>50</v>
      </c>
      <c r="F32" s="18" t="s">
        <v>51</v>
      </c>
      <c r="G32" s="19" t="s">
        <v>52</v>
      </c>
      <c r="H32" s="18" t="s">
        <v>53</v>
      </c>
      <c r="I32" s="18" t="s">
        <v>54</v>
      </c>
      <c r="J32" s="19" t="s">
        <v>55</v>
      </c>
      <c r="K32" s="18" t="s">
        <v>56</v>
      </c>
      <c r="L32" s="18" t="s">
        <v>57</v>
      </c>
      <c r="M32" s="19" t="s">
        <v>58</v>
      </c>
    </row>
    <row r="33" spans="2:13" x14ac:dyDescent="0.25">
      <c r="B33" s="39" t="s">
        <v>11</v>
      </c>
      <c r="C33" s="40">
        <v>432</v>
      </c>
      <c r="D33" s="35">
        <v>0.50467289719626163</v>
      </c>
      <c r="E33" s="41"/>
      <c r="F33" s="41">
        <v>512</v>
      </c>
      <c r="G33" s="47">
        <f t="shared" ref="G33:G51" si="0">(F33/863*100)</f>
        <v>59.327925840092696</v>
      </c>
      <c r="H33" s="41"/>
      <c r="I33" s="41">
        <v>400</v>
      </c>
      <c r="J33" s="47">
        <f t="shared" ref="J33:J51" si="1">(I33/660*100)</f>
        <v>60.606060606060609</v>
      </c>
      <c r="K33" s="41"/>
      <c r="L33" s="41">
        <v>283</v>
      </c>
      <c r="M33" s="47">
        <f t="shared" ref="M33:M51" si="2">(L33/499*100)</f>
        <v>56.713426853707418</v>
      </c>
    </row>
    <row r="34" spans="2:13" x14ac:dyDescent="0.25">
      <c r="B34" s="42" t="s">
        <v>12</v>
      </c>
      <c r="C34" s="43">
        <v>135</v>
      </c>
      <c r="D34" s="17">
        <v>0.15771028037383178</v>
      </c>
      <c r="E34" s="44"/>
      <c r="F34" s="44">
        <v>108</v>
      </c>
      <c r="G34" s="48">
        <f t="shared" si="0"/>
        <v>12.514484356894554</v>
      </c>
      <c r="H34" s="44"/>
      <c r="I34" s="44">
        <v>86</v>
      </c>
      <c r="J34" s="48">
        <f t="shared" si="1"/>
        <v>13.030303030303031</v>
      </c>
      <c r="K34" s="44"/>
      <c r="L34" s="44">
        <v>81</v>
      </c>
      <c r="M34" s="48">
        <f t="shared" si="2"/>
        <v>16.23246492985972</v>
      </c>
    </row>
    <row r="35" spans="2:13" x14ac:dyDescent="0.25">
      <c r="B35" s="42" t="s">
        <v>13</v>
      </c>
      <c r="C35" s="43">
        <v>53</v>
      </c>
      <c r="D35" s="17">
        <v>6.191588785046729E-2</v>
      </c>
      <c r="E35" s="44"/>
      <c r="F35" s="44">
        <v>20</v>
      </c>
      <c r="G35" s="48">
        <f t="shared" si="0"/>
        <v>2.3174971031286211</v>
      </c>
      <c r="H35" s="44"/>
      <c r="I35" s="44">
        <v>16</v>
      </c>
      <c r="J35" s="48">
        <f t="shared" si="1"/>
        <v>2.4242424242424243</v>
      </c>
      <c r="K35" s="44"/>
      <c r="L35" s="44">
        <v>26</v>
      </c>
      <c r="M35" s="48">
        <f t="shared" si="2"/>
        <v>5.2104208416833666</v>
      </c>
    </row>
    <row r="36" spans="2:13" x14ac:dyDescent="0.25">
      <c r="B36" s="42" t="s">
        <v>14</v>
      </c>
      <c r="C36" s="43">
        <v>49</v>
      </c>
      <c r="D36" s="17">
        <v>5.7242990654205607E-2</v>
      </c>
      <c r="E36" s="44"/>
      <c r="F36" s="44">
        <v>71</v>
      </c>
      <c r="G36" s="48">
        <f t="shared" si="0"/>
        <v>8.2271147161066054</v>
      </c>
      <c r="H36" s="44"/>
      <c r="I36" s="44">
        <v>29</v>
      </c>
      <c r="J36" s="48">
        <f t="shared" si="1"/>
        <v>4.3939393939393936</v>
      </c>
      <c r="K36" s="44"/>
      <c r="L36" s="44">
        <v>30</v>
      </c>
      <c r="M36" s="48">
        <f t="shared" si="2"/>
        <v>6.0120240480961922</v>
      </c>
    </row>
    <row r="37" spans="2:13" x14ac:dyDescent="0.25">
      <c r="B37" s="42" t="s">
        <v>15</v>
      </c>
      <c r="C37" s="43">
        <v>29</v>
      </c>
      <c r="D37" s="17">
        <v>3.3878504672897193E-2</v>
      </c>
      <c r="E37" s="44"/>
      <c r="F37" s="44">
        <v>18</v>
      </c>
      <c r="G37" s="48">
        <f t="shared" si="0"/>
        <v>2.085747392815759</v>
      </c>
      <c r="H37" s="44"/>
      <c r="I37" s="44">
        <v>20</v>
      </c>
      <c r="J37" s="48">
        <f t="shared" si="1"/>
        <v>3.0303030303030303</v>
      </c>
      <c r="K37" s="44"/>
      <c r="L37" s="44">
        <v>10</v>
      </c>
      <c r="M37" s="48">
        <f t="shared" si="2"/>
        <v>2.0040080160320639</v>
      </c>
    </row>
    <row r="38" spans="2:13" x14ac:dyDescent="0.25">
      <c r="B38" s="42" t="s">
        <v>16</v>
      </c>
      <c r="C38" s="43">
        <v>25</v>
      </c>
      <c r="D38" s="17">
        <v>2.9205607476635514E-2</v>
      </c>
      <c r="E38" s="44"/>
      <c r="F38" s="44">
        <v>21</v>
      </c>
      <c r="G38" s="48">
        <f t="shared" si="0"/>
        <v>2.4333719582850524</v>
      </c>
      <c r="H38" s="44"/>
      <c r="I38" s="44">
        <v>17</v>
      </c>
      <c r="J38" s="48">
        <f t="shared" si="1"/>
        <v>2.5757575757575757</v>
      </c>
      <c r="K38" s="44"/>
      <c r="L38" s="44">
        <v>12</v>
      </c>
      <c r="M38" s="48">
        <f t="shared" si="2"/>
        <v>2.4048096192384771</v>
      </c>
    </row>
    <row r="39" spans="2:13" x14ac:dyDescent="0.25">
      <c r="B39" s="42" t="s">
        <v>17</v>
      </c>
      <c r="C39" s="43">
        <v>22</v>
      </c>
      <c r="D39" s="17">
        <v>2.4532710280373831E-2</v>
      </c>
      <c r="E39" s="44"/>
      <c r="F39" s="44">
        <v>23</v>
      </c>
      <c r="G39" s="48">
        <f t="shared" si="0"/>
        <v>2.6651216685979144</v>
      </c>
      <c r="H39" s="44"/>
      <c r="I39" s="44">
        <v>18</v>
      </c>
      <c r="J39" s="48">
        <f t="shared" si="1"/>
        <v>2.7272727272727271</v>
      </c>
      <c r="K39" s="44"/>
      <c r="L39" s="44">
        <v>4</v>
      </c>
      <c r="M39" s="48">
        <f t="shared" si="2"/>
        <v>0.80160320641282556</v>
      </c>
    </row>
    <row r="40" spans="2:13" x14ac:dyDescent="0.25">
      <c r="B40" s="42" t="s">
        <v>18</v>
      </c>
      <c r="C40" s="43">
        <v>21</v>
      </c>
      <c r="D40" s="17">
        <v>2.4532710280373831E-2</v>
      </c>
      <c r="E40" s="44"/>
      <c r="F40" s="44">
        <v>28</v>
      </c>
      <c r="G40" s="48">
        <f t="shared" si="0"/>
        <v>3.2444959443800694</v>
      </c>
      <c r="H40" s="44"/>
      <c r="I40" s="44">
        <v>21</v>
      </c>
      <c r="J40" s="48">
        <f t="shared" si="1"/>
        <v>3.1818181818181817</v>
      </c>
      <c r="K40" s="44"/>
      <c r="L40" s="44">
        <v>11</v>
      </c>
      <c r="M40" s="48">
        <f t="shared" si="2"/>
        <v>2.2044088176352705</v>
      </c>
    </row>
    <row r="41" spans="2:13" x14ac:dyDescent="0.25">
      <c r="B41" s="42" t="s">
        <v>19</v>
      </c>
      <c r="C41" s="43">
        <v>13</v>
      </c>
      <c r="D41" s="17">
        <v>1.5186915887850467E-2</v>
      </c>
      <c r="E41" s="44"/>
      <c r="F41" s="44">
        <v>12</v>
      </c>
      <c r="G41" s="48">
        <f t="shared" si="0"/>
        <v>1.3904982618771726</v>
      </c>
      <c r="H41" s="44"/>
      <c r="I41" s="44">
        <v>11</v>
      </c>
      <c r="J41" s="48">
        <f t="shared" si="1"/>
        <v>1.6666666666666667</v>
      </c>
      <c r="K41" s="44"/>
      <c r="L41" s="44">
        <v>8</v>
      </c>
      <c r="M41" s="48">
        <f t="shared" si="2"/>
        <v>1.6032064128256511</v>
      </c>
    </row>
    <row r="42" spans="2:13" x14ac:dyDescent="0.25">
      <c r="B42" s="42" t="s">
        <v>20</v>
      </c>
      <c r="C42" s="43">
        <v>10</v>
      </c>
      <c r="D42" s="17">
        <v>1.1682242990654205E-2</v>
      </c>
      <c r="E42" s="44"/>
      <c r="F42" s="44">
        <v>2</v>
      </c>
      <c r="G42" s="48">
        <f t="shared" si="0"/>
        <v>0.23174971031286209</v>
      </c>
      <c r="H42" s="44"/>
      <c r="I42" s="44">
        <v>5</v>
      </c>
      <c r="J42" s="48">
        <f t="shared" si="1"/>
        <v>0.75757575757575757</v>
      </c>
      <c r="K42" s="44"/>
      <c r="L42" s="44">
        <v>1</v>
      </c>
      <c r="M42" s="48">
        <f t="shared" si="2"/>
        <v>0.20040080160320639</v>
      </c>
    </row>
    <row r="43" spans="2:13" x14ac:dyDescent="0.25">
      <c r="B43" s="42" t="s">
        <v>21</v>
      </c>
      <c r="C43" s="43">
        <v>8</v>
      </c>
      <c r="D43" s="17">
        <v>9.3457943925233638E-3</v>
      </c>
      <c r="E43" s="44"/>
      <c r="F43" s="44">
        <v>11</v>
      </c>
      <c r="G43" s="48">
        <f t="shared" si="0"/>
        <v>1.2746234067207416</v>
      </c>
      <c r="H43" s="44"/>
      <c r="I43" s="44">
        <v>7</v>
      </c>
      <c r="J43" s="48">
        <f t="shared" si="1"/>
        <v>1.0606060606060608</v>
      </c>
      <c r="K43" s="44"/>
      <c r="L43" s="44">
        <v>6</v>
      </c>
      <c r="M43" s="48">
        <f t="shared" si="2"/>
        <v>1.2024048096192386</v>
      </c>
    </row>
    <row r="44" spans="2:13" x14ac:dyDescent="0.25">
      <c r="B44" s="42" t="s">
        <v>22</v>
      </c>
      <c r="C44" s="43">
        <v>7</v>
      </c>
      <c r="D44" s="17">
        <v>8.1775700934579431E-3</v>
      </c>
      <c r="E44" s="44"/>
      <c r="F44" s="44">
        <v>3</v>
      </c>
      <c r="G44" s="48">
        <f t="shared" si="0"/>
        <v>0.34762456546929316</v>
      </c>
      <c r="H44" s="44"/>
      <c r="I44" s="44">
        <v>2</v>
      </c>
      <c r="J44" s="48">
        <f t="shared" si="1"/>
        <v>0.30303030303030304</v>
      </c>
      <c r="K44" s="44"/>
      <c r="L44" s="44">
        <v>2</v>
      </c>
      <c r="M44" s="48">
        <f t="shared" si="2"/>
        <v>0.40080160320641278</v>
      </c>
    </row>
    <row r="45" spans="2:13" x14ac:dyDescent="0.25">
      <c r="B45" s="42" t="s">
        <v>23</v>
      </c>
      <c r="C45" s="43">
        <v>6</v>
      </c>
      <c r="D45" s="17">
        <v>7.0093457943925233E-3</v>
      </c>
      <c r="E45" s="44"/>
      <c r="F45" s="44">
        <v>5</v>
      </c>
      <c r="G45" s="48">
        <f t="shared" si="0"/>
        <v>0.57937427578215528</v>
      </c>
      <c r="H45" s="44"/>
      <c r="I45" s="44">
        <v>4</v>
      </c>
      <c r="J45" s="48">
        <f t="shared" si="1"/>
        <v>0.60606060606060608</v>
      </c>
      <c r="K45" s="44"/>
      <c r="L45" s="44">
        <v>5</v>
      </c>
      <c r="M45" s="48">
        <f t="shared" si="2"/>
        <v>1.002004008016032</v>
      </c>
    </row>
    <row r="46" spans="2:13" x14ac:dyDescent="0.25">
      <c r="B46" s="42" t="s">
        <v>24</v>
      </c>
      <c r="C46" s="43">
        <v>6</v>
      </c>
      <c r="D46" s="17">
        <v>7.0093457943925233E-3</v>
      </c>
      <c r="E46" s="44"/>
      <c r="F46" s="44">
        <v>5</v>
      </c>
      <c r="G46" s="48">
        <f t="shared" si="0"/>
        <v>0.57937427578215528</v>
      </c>
      <c r="H46" s="44"/>
      <c r="I46" s="44">
        <v>2</v>
      </c>
      <c r="J46" s="48">
        <f t="shared" si="1"/>
        <v>0.30303030303030304</v>
      </c>
      <c r="K46" s="44"/>
      <c r="L46" s="44">
        <v>2</v>
      </c>
      <c r="M46" s="48">
        <f t="shared" si="2"/>
        <v>0.40080160320641278</v>
      </c>
    </row>
    <row r="47" spans="2:13" x14ac:dyDescent="0.25">
      <c r="B47" s="42" t="s">
        <v>25</v>
      </c>
      <c r="C47" s="43">
        <v>6</v>
      </c>
      <c r="D47" s="17">
        <v>7.0093457943925233E-3</v>
      </c>
      <c r="E47" s="44"/>
      <c r="F47" s="44">
        <v>4</v>
      </c>
      <c r="G47" s="48">
        <f t="shared" si="0"/>
        <v>0.46349942062572419</v>
      </c>
      <c r="H47" s="44"/>
      <c r="I47" s="44">
        <v>2</v>
      </c>
      <c r="J47" s="48">
        <f t="shared" si="1"/>
        <v>0.30303030303030304</v>
      </c>
      <c r="K47" s="44"/>
      <c r="L47" s="44">
        <v>3</v>
      </c>
      <c r="M47" s="48">
        <f t="shared" si="2"/>
        <v>0.60120240480961928</v>
      </c>
    </row>
    <row r="48" spans="2:13" x14ac:dyDescent="0.25">
      <c r="B48" s="42" t="s">
        <v>26</v>
      </c>
      <c r="C48" s="43">
        <v>5</v>
      </c>
      <c r="D48" s="17">
        <v>5.8411214953271026E-3</v>
      </c>
      <c r="E48" s="44"/>
      <c r="F48" s="44">
        <v>3</v>
      </c>
      <c r="G48" s="48">
        <f t="shared" si="0"/>
        <v>0.34762456546929316</v>
      </c>
      <c r="H48" s="44"/>
      <c r="I48" s="44">
        <v>5</v>
      </c>
      <c r="J48" s="48">
        <f t="shared" si="1"/>
        <v>0.75757575757575757</v>
      </c>
      <c r="K48" s="44"/>
      <c r="L48" s="44">
        <v>3</v>
      </c>
      <c r="M48" s="48">
        <f t="shared" si="2"/>
        <v>0.60120240480961928</v>
      </c>
    </row>
    <row r="49" spans="2:14" x14ac:dyDescent="0.25">
      <c r="B49" s="42" t="s">
        <v>27</v>
      </c>
      <c r="C49" s="43">
        <v>4</v>
      </c>
      <c r="D49" s="17">
        <v>4.6728971962616819E-3</v>
      </c>
      <c r="E49" s="44"/>
      <c r="F49" s="44">
        <v>2</v>
      </c>
      <c r="G49" s="48">
        <f t="shared" si="0"/>
        <v>0.23174971031286209</v>
      </c>
      <c r="H49" s="44"/>
      <c r="I49" s="44">
        <v>3</v>
      </c>
      <c r="J49" s="48">
        <f t="shared" si="1"/>
        <v>0.45454545454545453</v>
      </c>
      <c r="K49" s="44"/>
      <c r="L49" s="44">
        <v>2</v>
      </c>
      <c r="M49" s="48">
        <f t="shared" si="2"/>
        <v>0.40080160320641278</v>
      </c>
    </row>
    <row r="50" spans="2:14" x14ac:dyDescent="0.25">
      <c r="B50" s="42" t="s">
        <v>28</v>
      </c>
      <c r="C50" s="43">
        <v>3</v>
      </c>
      <c r="D50" s="17">
        <v>3.5046728971962616E-3</v>
      </c>
      <c r="E50" s="44"/>
      <c r="F50" s="44">
        <v>1</v>
      </c>
      <c r="G50" s="48">
        <f t="shared" si="0"/>
        <v>0.11587485515643105</v>
      </c>
      <c r="H50" s="44"/>
      <c r="I50" s="44">
        <v>1</v>
      </c>
      <c r="J50" s="48">
        <f t="shared" si="1"/>
        <v>0.15151515151515152</v>
      </c>
      <c r="K50" s="44"/>
      <c r="L50" s="44">
        <v>1</v>
      </c>
      <c r="M50" s="48">
        <f t="shared" si="2"/>
        <v>0.20040080160320639</v>
      </c>
    </row>
    <row r="51" spans="2:14" x14ac:dyDescent="0.25">
      <c r="B51" s="42" t="s">
        <v>29</v>
      </c>
      <c r="C51" s="43">
        <v>3</v>
      </c>
      <c r="D51" s="17">
        <v>3.5046728971962616E-3</v>
      </c>
      <c r="E51" s="44"/>
      <c r="F51" s="44">
        <v>1</v>
      </c>
      <c r="G51" s="48">
        <f t="shared" si="0"/>
        <v>0.11587485515643105</v>
      </c>
      <c r="H51" s="44"/>
      <c r="I51" s="44">
        <v>0</v>
      </c>
      <c r="J51" s="48">
        <f t="shared" si="1"/>
        <v>0</v>
      </c>
      <c r="K51" s="44"/>
      <c r="L51" s="44">
        <v>0</v>
      </c>
      <c r="M51" s="48">
        <f t="shared" si="2"/>
        <v>0</v>
      </c>
    </row>
    <row r="52" spans="2:14" x14ac:dyDescent="0.25">
      <c r="B52" s="42" t="s">
        <v>30</v>
      </c>
      <c r="C52" s="43">
        <v>3</v>
      </c>
      <c r="D52" s="17">
        <v>3.5046728971962616E-3</v>
      </c>
      <c r="E52" s="44"/>
      <c r="F52" s="44">
        <v>0</v>
      </c>
      <c r="G52" s="48">
        <v>0</v>
      </c>
      <c r="H52" s="44"/>
      <c r="I52" s="44">
        <v>0</v>
      </c>
      <c r="J52" s="48">
        <v>0</v>
      </c>
      <c r="K52" s="44"/>
      <c r="L52" s="44">
        <v>0</v>
      </c>
      <c r="M52" s="48">
        <v>0</v>
      </c>
    </row>
    <row r="53" spans="2:14" x14ac:dyDescent="0.25">
      <c r="B53" s="42" t="s">
        <v>31</v>
      </c>
      <c r="C53" s="43">
        <v>2</v>
      </c>
      <c r="D53" s="17">
        <v>2.3364485981308409E-3</v>
      </c>
      <c r="E53" s="44"/>
      <c r="F53" s="44">
        <v>2</v>
      </c>
      <c r="G53" s="48">
        <f>(F53/863*100)</f>
        <v>0.23174971031286209</v>
      </c>
      <c r="H53" s="44"/>
      <c r="I53" s="44">
        <v>0</v>
      </c>
      <c r="J53" s="48">
        <f>(I53/660*100)</f>
        <v>0</v>
      </c>
      <c r="K53" s="44"/>
      <c r="L53" s="44">
        <v>1</v>
      </c>
      <c r="M53" s="48">
        <f>(L53/499*100)</f>
        <v>0.20040080160320639</v>
      </c>
    </row>
    <row r="54" spans="2:14" x14ac:dyDescent="0.25">
      <c r="B54" s="42" t="s">
        <v>32</v>
      </c>
      <c r="C54" s="43">
        <v>2</v>
      </c>
      <c r="D54" s="17">
        <v>2.3364485981308409E-3</v>
      </c>
      <c r="E54" s="44"/>
      <c r="F54" s="44">
        <v>7</v>
      </c>
      <c r="G54" s="48">
        <f>(F54/863*100)</f>
        <v>0.81112398609501735</v>
      </c>
      <c r="H54" s="44"/>
      <c r="I54" s="44">
        <v>4</v>
      </c>
      <c r="J54" s="48">
        <f>(I54/660*100)</f>
        <v>0.60606060606060608</v>
      </c>
      <c r="K54" s="44"/>
      <c r="L54" s="44">
        <v>2</v>
      </c>
      <c r="M54" s="48">
        <f>(L54/499*100)</f>
        <v>0.40080160320641278</v>
      </c>
    </row>
    <row r="55" spans="2:14" x14ac:dyDescent="0.25">
      <c r="B55" s="42" t="s">
        <v>33</v>
      </c>
      <c r="C55" s="43">
        <v>2</v>
      </c>
      <c r="D55" s="17">
        <v>2.3364485981308409E-3</v>
      </c>
      <c r="E55" s="44"/>
      <c r="F55" s="44">
        <v>1</v>
      </c>
      <c r="G55" s="48">
        <f>(F55/863*100)</f>
        <v>0.11587485515643105</v>
      </c>
      <c r="H55" s="44"/>
      <c r="I55" s="44">
        <v>0</v>
      </c>
      <c r="J55" s="48">
        <f>(I55/660*100)</f>
        <v>0</v>
      </c>
      <c r="K55" s="44"/>
      <c r="L55" s="44">
        <v>2</v>
      </c>
      <c r="M55" s="48">
        <f>(L55/499*100)</f>
        <v>0.40080160320641278</v>
      </c>
    </row>
    <row r="56" spans="2:14" x14ac:dyDescent="0.25">
      <c r="B56" s="42" t="s">
        <v>34</v>
      </c>
      <c r="C56" s="43">
        <v>2</v>
      </c>
      <c r="D56" s="17">
        <v>2.3364485981308409E-3</v>
      </c>
      <c r="E56" s="44"/>
      <c r="F56" s="44">
        <v>0</v>
      </c>
      <c r="G56" s="48">
        <v>0</v>
      </c>
      <c r="H56" s="44"/>
      <c r="I56" s="44">
        <v>0</v>
      </c>
      <c r="J56" s="48">
        <v>0</v>
      </c>
      <c r="K56" s="44"/>
      <c r="L56" s="44">
        <v>0</v>
      </c>
      <c r="M56" s="48">
        <v>0</v>
      </c>
    </row>
    <row r="57" spans="2:14" x14ac:dyDescent="0.25">
      <c r="B57" s="42" t="s">
        <v>35</v>
      </c>
      <c r="C57" s="43">
        <v>1</v>
      </c>
      <c r="D57" s="17">
        <v>1.1682242990654205E-3</v>
      </c>
      <c r="E57" s="44"/>
      <c r="F57" s="44">
        <v>1</v>
      </c>
      <c r="G57" s="48">
        <f>(F57/863*100)</f>
        <v>0.11587485515643105</v>
      </c>
      <c r="H57" s="44"/>
      <c r="I57" s="44">
        <v>0</v>
      </c>
      <c r="J57" s="48">
        <f>(I57/660*100)</f>
        <v>0</v>
      </c>
      <c r="K57" s="44"/>
      <c r="L57" s="44">
        <v>0</v>
      </c>
      <c r="M57" s="49">
        <f>(L57/499*100)</f>
        <v>0</v>
      </c>
      <c r="N57" s="19"/>
    </row>
    <row r="58" spans="2:14" x14ac:dyDescent="0.25">
      <c r="B58" s="42" t="s">
        <v>36</v>
      </c>
      <c r="C58" s="43">
        <v>1</v>
      </c>
      <c r="D58" s="17">
        <v>1.1682242990654205E-3</v>
      </c>
      <c r="E58" s="44"/>
      <c r="F58" s="44">
        <v>0</v>
      </c>
      <c r="G58" s="48">
        <f>(F58/863*100)</f>
        <v>0</v>
      </c>
      <c r="H58" s="44"/>
      <c r="I58" s="44">
        <v>1</v>
      </c>
      <c r="J58" s="48">
        <f>(I58/660*100)</f>
        <v>0.15151515151515152</v>
      </c>
      <c r="K58" s="44"/>
      <c r="L58" s="44">
        <v>0</v>
      </c>
      <c r="M58" s="48">
        <f>(L58/499*100)</f>
        <v>0</v>
      </c>
    </row>
    <row r="59" spans="2:14" x14ac:dyDescent="0.25">
      <c r="B59" s="42" t="s">
        <v>37</v>
      </c>
      <c r="C59" s="43">
        <v>1</v>
      </c>
      <c r="D59" s="17">
        <v>1.1682242990654205E-3</v>
      </c>
      <c r="E59" s="44"/>
      <c r="F59" s="44">
        <v>0</v>
      </c>
      <c r="G59" s="48">
        <v>0</v>
      </c>
      <c r="H59" s="44"/>
      <c r="I59" s="44">
        <v>0</v>
      </c>
      <c r="J59" s="48">
        <v>0</v>
      </c>
      <c r="K59" s="44"/>
      <c r="L59" s="44">
        <v>0</v>
      </c>
      <c r="M59" s="48">
        <v>0</v>
      </c>
    </row>
    <row r="60" spans="2:14" x14ac:dyDescent="0.25">
      <c r="B60" s="42" t="s">
        <v>38</v>
      </c>
      <c r="C60" s="43">
        <v>1</v>
      </c>
      <c r="D60" s="17">
        <v>1.1682242990654205E-3</v>
      </c>
      <c r="E60" s="44"/>
      <c r="F60" s="44">
        <v>1</v>
      </c>
      <c r="G60" s="48">
        <f>(F60/863*100)</f>
        <v>0.11587485515643105</v>
      </c>
      <c r="H60" s="44"/>
      <c r="I60" s="44">
        <v>0</v>
      </c>
      <c r="J60" s="48">
        <f>(I60/660*100)</f>
        <v>0</v>
      </c>
      <c r="K60" s="44"/>
      <c r="L60" s="44">
        <v>0</v>
      </c>
      <c r="M60" s="48">
        <f>(L60/499*100)</f>
        <v>0</v>
      </c>
    </row>
    <row r="61" spans="2:14" x14ac:dyDescent="0.25">
      <c r="B61" s="42" t="s">
        <v>39</v>
      </c>
      <c r="C61" s="43">
        <v>1</v>
      </c>
      <c r="D61" s="17">
        <v>1.1682242990654205E-3</v>
      </c>
      <c r="E61" s="44"/>
      <c r="F61" s="44">
        <v>1</v>
      </c>
      <c r="G61" s="48">
        <f>(F61/863*100)</f>
        <v>0.11587485515643105</v>
      </c>
      <c r="H61" s="44"/>
      <c r="I61" s="44">
        <v>2</v>
      </c>
      <c r="J61" s="48">
        <f>(I61/660*100)</f>
        <v>0.30303030303030304</v>
      </c>
      <c r="K61" s="44"/>
      <c r="L61" s="44">
        <v>0</v>
      </c>
      <c r="M61" s="48">
        <f>(L61/499*100)</f>
        <v>0</v>
      </c>
    </row>
    <row r="62" spans="2:14" x14ac:dyDescent="0.25">
      <c r="B62" s="42" t="s">
        <v>40</v>
      </c>
      <c r="C62" s="43">
        <v>1</v>
      </c>
      <c r="D62" s="17">
        <v>1.1682242990654205E-3</v>
      </c>
      <c r="E62" s="44"/>
      <c r="F62" s="44">
        <v>0</v>
      </c>
      <c r="G62" s="48">
        <v>0</v>
      </c>
      <c r="H62" s="44"/>
      <c r="I62" s="44">
        <v>0</v>
      </c>
      <c r="J62" s="48">
        <v>0</v>
      </c>
      <c r="K62" s="44"/>
      <c r="L62" s="44">
        <v>0</v>
      </c>
      <c r="M62" s="48">
        <v>0</v>
      </c>
    </row>
    <row r="63" spans="2:14" x14ac:dyDescent="0.25">
      <c r="B63" s="42" t="s">
        <v>41</v>
      </c>
      <c r="C63" s="43">
        <v>1</v>
      </c>
      <c r="D63" s="17">
        <v>1.1682242990654205E-3</v>
      </c>
      <c r="E63" s="44"/>
      <c r="F63" s="44">
        <v>0</v>
      </c>
      <c r="G63" s="48">
        <f>(F63/863*100)</f>
        <v>0</v>
      </c>
      <c r="H63" s="44"/>
      <c r="I63" s="44">
        <v>2</v>
      </c>
      <c r="J63" s="48">
        <f>(I63/660*100)</f>
        <v>0.30303030303030304</v>
      </c>
      <c r="K63" s="44"/>
      <c r="L63" s="44">
        <v>1</v>
      </c>
      <c r="M63" s="48">
        <f>(L63/499*100)</f>
        <v>0.20040080160320639</v>
      </c>
    </row>
    <row r="64" spans="2:14" x14ac:dyDescent="0.25">
      <c r="B64" s="42" t="s">
        <v>42</v>
      </c>
      <c r="C64" s="43">
        <v>1</v>
      </c>
      <c r="D64" s="17">
        <v>1.1682242990654205E-3</v>
      </c>
      <c r="E64" s="44"/>
      <c r="F64" s="44">
        <v>0</v>
      </c>
      <c r="G64" s="48">
        <f>(F64/863*100)</f>
        <v>0</v>
      </c>
      <c r="H64" s="44"/>
      <c r="I64" s="44">
        <v>1</v>
      </c>
      <c r="J64" s="48">
        <f>(I64/660*100)</f>
        <v>0.15151515151515152</v>
      </c>
      <c r="K64" s="44"/>
      <c r="L64" s="44">
        <v>1</v>
      </c>
      <c r="M64" s="48">
        <f>(L64/499*100)</f>
        <v>0.20040080160320639</v>
      </c>
    </row>
    <row r="65" spans="2:13" x14ac:dyDescent="0.25">
      <c r="B65" s="45" t="s">
        <v>43</v>
      </c>
      <c r="C65" s="43">
        <v>0</v>
      </c>
      <c r="D65" s="17">
        <v>0</v>
      </c>
      <c r="E65" s="44"/>
      <c r="F65" s="44">
        <v>0</v>
      </c>
      <c r="G65" s="48">
        <f>(F65/863*100)</f>
        <v>0</v>
      </c>
      <c r="H65" s="44"/>
      <c r="I65" s="44">
        <v>1</v>
      </c>
      <c r="J65" s="48">
        <f>(I65/660*100)</f>
        <v>0.15151515151515152</v>
      </c>
      <c r="K65" s="44"/>
      <c r="L65" s="44">
        <v>0</v>
      </c>
      <c r="M65" s="48">
        <f>(L65/499*100)</f>
        <v>0</v>
      </c>
    </row>
    <row r="66" spans="2:13" x14ac:dyDescent="0.25">
      <c r="B66" s="44" t="s">
        <v>44</v>
      </c>
      <c r="C66" s="43">
        <v>0</v>
      </c>
      <c r="D66" s="17">
        <v>0</v>
      </c>
      <c r="E66" s="44"/>
      <c r="F66" s="44">
        <v>0</v>
      </c>
      <c r="G66" s="48">
        <f>(F66/863*100)</f>
        <v>0</v>
      </c>
      <c r="H66" s="44"/>
      <c r="I66" s="44">
        <v>0</v>
      </c>
      <c r="J66" s="48">
        <f>(I66/660*100)</f>
        <v>0</v>
      </c>
      <c r="K66" s="44"/>
      <c r="L66" s="44">
        <v>1</v>
      </c>
      <c r="M66" s="48">
        <f>(L66/499*100)</f>
        <v>0.20040080160320639</v>
      </c>
    </row>
    <row r="67" spans="2:13" x14ac:dyDescent="0.25">
      <c r="B67" s="45" t="s">
        <v>45</v>
      </c>
      <c r="C67" s="46">
        <v>0</v>
      </c>
      <c r="D67" s="38">
        <v>0</v>
      </c>
      <c r="E67" s="44"/>
      <c r="F67" s="44">
        <v>0</v>
      </c>
      <c r="G67" s="48">
        <f>(F67/863*100)</f>
        <v>0</v>
      </c>
      <c r="H67" s="44"/>
      <c r="I67" s="44">
        <v>0</v>
      </c>
      <c r="J67" s="48">
        <f>(I67/660*100)</f>
        <v>0</v>
      </c>
      <c r="K67" s="44"/>
      <c r="L67" s="44">
        <v>1</v>
      </c>
      <c r="M67" s="48">
        <f>(L67/499*100)</f>
        <v>0.20040080160320639</v>
      </c>
    </row>
    <row r="68" spans="2:13" x14ac:dyDescent="0.25">
      <c r="B68" s="22" t="s">
        <v>46</v>
      </c>
      <c r="C68" s="23">
        <f>SUM(C33:C67)</f>
        <v>856</v>
      </c>
      <c r="D68" s="18"/>
      <c r="E68" s="18"/>
      <c r="F68" s="24"/>
      <c r="G68" s="18"/>
      <c r="J68" s="21"/>
    </row>
  </sheetData>
  <mergeCells count="19">
    <mergeCell ref="K30:M30"/>
    <mergeCell ref="F30:G30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C30:D30"/>
    <mergeCell ref="I30:J30"/>
    <mergeCell ref="B13:C13"/>
    <mergeCell ref="B8:C8"/>
    <mergeCell ref="B9:C9"/>
    <mergeCell ref="B10:C10"/>
    <mergeCell ref="B11:C11"/>
    <mergeCell ref="B12:C12"/>
  </mergeCells>
  <pageMargins left="0" right="0" top="0" bottom="0" header="0.31496062992125984" footer="0.31496062992125984"/>
  <pageSetup paperSize="9" orientation="portrait" r:id="rId1"/>
  <ignoredErrors>
    <ignoredError sqref="G52 G56 G59 G62 J52 J56 M52 J59 J62 M56 M59 M6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34" zoomScale="60" zoomScaleNormal="100" workbookViewId="0">
      <selection activeCell="D158" sqref="D158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Gráficas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</dc:creator>
  <cp:lastModifiedBy>Rebeca Ruano Garcia</cp:lastModifiedBy>
  <cp:lastPrinted>2015-01-27T13:47:20Z</cp:lastPrinted>
  <dcterms:created xsi:type="dcterms:W3CDTF">2015-01-20T15:51:49Z</dcterms:created>
  <dcterms:modified xsi:type="dcterms:W3CDTF">2015-01-29T12:32:15Z</dcterms:modified>
</cp:coreProperties>
</file>